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-15" windowWidth="17640" windowHeight="11760" activeTab="1"/>
  </bookViews>
  <sheets>
    <sheet name="资金分配建议表" sheetId="14" r:id="rId1"/>
    <sheet name="资金分配明细表" sheetId="21" r:id="rId2"/>
  </sheets>
  <calcPr calcId="125725"/>
</workbook>
</file>

<file path=xl/calcChain.xml><?xml version="1.0" encoding="utf-8"?>
<calcChain xmlns="http://schemas.openxmlformats.org/spreadsheetml/2006/main">
  <c r="Q13" i="21"/>
  <c r="R13"/>
  <c r="S13"/>
  <c r="N13"/>
  <c r="O13"/>
  <c r="M13"/>
  <c r="K13"/>
  <c r="J13"/>
  <c r="H13"/>
  <c r="G13"/>
  <c r="B13"/>
  <c r="D13"/>
  <c r="E13"/>
  <c r="H4" i="14"/>
  <c r="H5"/>
  <c r="H6"/>
  <c r="H7"/>
  <c r="H8"/>
  <c r="H9"/>
  <c r="H10"/>
  <c r="P6" i="21"/>
  <c r="P7"/>
  <c r="P8"/>
  <c r="P9"/>
  <c r="P10"/>
  <c r="P11"/>
  <c r="P12"/>
  <c r="D11" i="14"/>
  <c r="C7" s="1"/>
  <c r="P13" i="21" l="1"/>
  <c r="H11" i="14"/>
  <c r="C6"/>
  <c r="C10"/>
  <c r="C5"/>
  <c r="C9"/>
  <c r="C4"/>
  <c r="C8"/>
</calcChain>
</file>

<file path=xl/comments1.xml><?xml version="1.0" encoding="utf-8"?>
<comments xmlns="http://schemas.openxmlformats.org/spreadsheetml/2006/main">
  <authors>
    <author>李伟海</author>
  </authors>
  <commentList>
    <comment ref="D10" authorId="0">
      <text>
        <r>
          <rPr>
            <b/>
            <sz val="9"/>
            <color indexed="81"/>
            <rFont val="宋体"/>
            <charset val="134"/>
          </rPr>
          <t>李伟海:</t>
        </r>
        <r>
          <rPr>
            <sz val="9"/>
            <color indexed="81"/>
            <rFont val="宋体"/>
            <charset val="134"/>
          </rPr>
          <t xml:space="preserve">
去年乡土地标菜10.6656+今年农游常州创意宣传23</t>
        </r>
      </text>
    </comment>
  </commentList>
</comments>
</file>

<file path=xl/sharedStrings.xml><?xml version="1.0" encoding="utf-8"?>
<sst xmlns="http://schemas.openxmlformats.org/spreadsheetml/2006/main" count="89" uniqueCount="63">
  <si>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</si>
  <si>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</si>
  <si>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</si>
  <si>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</si>
  <si>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</si>
  <si>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</si>
  <si>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</si>
  <si>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</si>
  <si>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</si>
  <si>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</si>
  <si>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</si>
  <si>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专项资金分配建议表</t>
  </si>
  <si>
    <t>分配因素1</t>
    <phoneticPr fontId="5" type="noConversion"/>
  </si>
  <si>
    <t>分配因素2</t>
    <phoneticPr fontId="5" type="noConversion"/>
  </si>
  <si>
    <t>项目名称</t>
    <phoneticPr fontId="5" type="noConversion"/>
  </si>
  <si>
    <t>经开区</t>
    <phoneticPr fontId="5" type="noConversion"/>
  </si>
  <si>
    <t xml:space="preserve"> </t>
    <phoneticPr fontId="5" type="noConversion"/>
  </si>
  <si>
    <t>①新增市级龙头企业6家；②年度创建4家农产品加工示范企业；③④三星级以上休闲农业单位1个。</t>
    <phoneticPr fontId="5" type="noConversion"/>
  </si>
  <si>
    <t>①新增省级龙头企业1家；②新增市级龙头企业6家；③年度创建2家农产品加工示范企业；④三星级以上休闲农业单位1个。</t>
    <phoneticPr fontId="5" type="noConversion"/>
  </si>
  <si>
    <t>①新增市级龙头企业1家；②年度创建4家农产品加工示范企业。</t>
    <phoneticPr fontId="5" type="noConversion"/>
  </si>
  <si>
    <t>①年度创建2家农产品加工示范企业。</t>
    <phoneticPr fontId="5" type="noConversion"/>
  </si>
  <si>
    <t>①新增市级龙头企业2家；②年度创建2家农产品加工示范企业。</t>
    <phoneticPr fontId="5" type="noConversion"/>
  </si>
  <si>
    <t>①新增省级龙头企业1家；②“苏韵乡情”乡村休闲旅游农业专场推介活动1场。</t>
    <phoneticPr fontId="5" type="noConversion"/>
  </si>
  <si>
    <t>常州休闲农业品牌宣传推介2个</t>
    <phoneticPr fontId="8" type="noConversion"/>
  </si>
  <si>
    <t>①新增省级龙头企业3家；②新增市级龙头企业21家；③年度创建17家农产品加工示范企业；④三星级以上休闲农业单位6个；⑤“苏韵乡情”乡村休闲旅游农业专场推介活动1场；⑥常州休闲农业品牌宣传推介2个。</t>
    <phoneticPr fontId="5" type="noConversion"/>
  </si>
  <si>
    <t>合 计</t>
    <phoneticPr fontId="5" type="noConversion"/>
  </si>
  <si>
    <r>
      <rPr>
        <sz val="12"/>
        <color theme="1"/>
        <rFont val="宋体"/>
        <family val="3"/>
        <charset val="134"/>
      </rPr>
      <t>金坛区</t>
    </r>
  </si>
  <si>
    <r>
      <rPr>
        <sz val="12"/>
        <color theme="1"/>
        <rFont val="宋体"/>
        <family val="3"/>
        <charset val="134"/>
      </rPr>
      <t>武进区</t>
    </r>
  </si>
  <si>
    <r>
      <rPr>
        <sz val="12"/>
        <color theme="1"/>
        <rFont val="宋体"/>
        <family val="3"/>
        <charset val="134"/>
      </rPr>
      <t>新北区</t>
    </r>
  </si>
  <si>
    <r>
      <rPr>
        <sz val="12"/>
        <color theme="1"/>
        <rFont val="宋体"/>
        <family val="3"/>
        <charset val="134"/>
      </rPr>
      <t>天宁区</t>
    </r>
  </si>
  <si>
    <r>
      <rPr>
        <sz val="12"/>
        <color theme="1"/>
        <rFont val="宋体"/>
        <family val="3"/>
        <charset val="134"/>
      </rPr>
      <t>钟楼区</t>
    </r>
  </si>
  <si>
    <r>
      <rPr>
        <sz val="12"/>
        <color theme="1"/>
        <rFont val="宋体"/>
        <family val="3"/>
        <charset val="134"/>
      </rPr>
      <t>经开区</t>
    </r>
    <phoneticPr fontId="5" type="noConversion"/>
  </si>
  <si>
    <t>辖市区</t>
    <phoneticPr fontId="5" type="noConversion"/>
  </si>
  <si>
    <t>农业龙头企业提档升级</t>
    <phoneticPr fontId="5" type="noConversion"/>
  </si>
  <si>
    <t>“20强”农产品加工示范企业创建</t>
    <phoneticPr fontId="5" type="noConversion"/>
  </si>
  <si>
    <t>休闲农业示范培育</t>
    <phoneticPr fontId="5" type="noConversion"/>
  </si>
  <si>
    <t>新增省市级龙头企业数（个）</t>
    <phoneticPr fontId="5" type="noConversion"/>
  </si>
  <si>
    <t>奖励标准</t>
    <phoneticPr fontId="5" type="noConversion"/>
  </si>
  <si>
    <t>奖补资金（万元）</t>
    <phoneticPr fontId="5" type="noConversion"/>
  </si>
  <si>
    <t>符合创建合格企业数（个）</t>
    <phoneticPr fontId="5" type="noConversion"/>
  </si>
  <si>
    <t>三星级以上示范单位（个）</t>
    <phoneticPr fontId="5" type="noConversion"/>
  </si>
  <si>
    <t>休闲农业宣传推介</t>
    <phoneticPr fontId="5" type="noConversion"/>
  </si>
  <si>
    <t>各项奖补资金合计（万元）</t>
    <phoneticPr fontId="5" type="noConversion"/>
  </si>
  <si>
    <t>责任处室：产业化处</t>
    <phoneticPr fontId="5" type="noConversion"/>
  </si>
  <si>
    <t>责任处室：产业化处</t>
    <phoneticPr fontId="5" type="noConversion"/>
  </si>
  <si>
    <t>现代农业发展</t>
  </si>
  <si>
    <t>农产品加工示范企业创建、休闲农业示范培育、农业龙头企业提档升级</t>
    <phoneticPr fontId="5" type="noConversion"/>
  </si>
  <si>
    <t>15万元/个</t>
    <phoneticPr fontId="5" type="noConversion"/>
  </si>
  <si>
    <t>8万元/个</t>
    <phoneticPr fontId="5" type="noConversion"/>
  </si>
  <si>
    <t>溧阳市</t>
    <phoneticPr fontId="5" type="noConversion"/>
  </si>
  <si>
    <t xml:space="preserve"> </t>
  </si>
  <si>
    <t>市资金</t>
    <phoneticPr fontId="5" type="noConversion"/>
  </si>
  <si>
    <t xml:space="preserve">省资金 </t>
    <phoneticPr fontId="5" type="noConversion"/>
  </si>
  <si>
    <t>中央资金</t>
    <phoneticPr fontId="5" type="noConversion"/>
  </si>
  <si>
    <t>资金匹配</t>
    <phoneticPr fontId="5" type="noConversion"/>
  </si>
  <si>
    <t>项目名称：农业农村发展项目（以奖代补类）</t>
    <phoneticPr fontId="5" type="noConversion"/>
  </si>
  <si>
    <t>单位：万元</t>
    <phoneticPr fontId="5" type="noConversion"/>
  </si>
  <si>
    <t>10万元/个</t>
    <phoneticPr fontId="5" type="noConversion"/>
  </si>
  <si>
    <r>
      <rPr>
        <sz val="10"/>
        <color theme="1"/>
        <rFont val="宋体"/>
        <family val="3"/>
        <charset val="134"/>
      </rPr>
      <t>上年度获得全国休闲农业和乡村旅游五星级、四星级、三星级示范企业的单位，分别给予</t>
    </r>
    <r>
      <rPr>
        <sz val="10"/>
        <color theme="1"/>
        <rFont val="Times New Roman"/>
        <family val="1"/>
      </rPr>
      <t xml:space="preserve">15 </t>
    </r>
    <r>
      <rPr>
        <sz val="10"/>
        <color theme="1"/>
        <rFont val="宋体"/>
        <family val="3"/>
        <charset val="134"/>
      </rPr>
      <t>万元、</t>
    </r>
    <r>
      <rPr>
        <sz val="10"/>
        <color theme="1"/>
        <rFont val="Times New Roman"/>
        <family val="1"/>
      </rPr>
      <t>10</t>
    </r>
    <r>
      <rPr>
        <sz val="10"/>
        <color theme="1"/>
        <rFont val="宋体"/>
        <family val="3"/>
        <charset val="134"/>
      </rPr>
      <t>万元、</t>
    </r>
    <r>
      <rPr>
        <sz val="10"/>
        <color theme="1"/>
        <rFont val="Times New Roman"/>
        <family val="1"/>
      </rPr>
      <t xml:space="preserve">8 </t>
    </r>
    <r>
      <rPr>
        <sz val="10"/>
        <color theme="1"/>
        <rFont val="宋体"/>
        <family val="3"/>
        <charset val="134"/>
      </rPr>
      <t>万元的一次性补助</t>
    </r>
    <phoneticPr fontId="5" type="noConversion"/>
  </si>
  <si>
    <t xml:space="preserve"> </t>
    <phoneticPr fontId="5" type="noConversion"/>
  </si>
  <si>
    <t>市本级</t>
    <phoneticPr fontId="5" type="noConversion"/>
  </si>
  <si>
    <r>
      <rPr>
        <sz val="12"/>
        <color theme="1"/>
        <rFont val="宋体"/>
        <family val="3"/>
        <charset val="134"/>
      </rPr>
      <t>合计</t>
    </r>
    <phoneticPr fontId="5" type="noConversion"/>
  </si>
  <si>
    <t>中央农业生产发展专项资金分配建议明细表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</si>
</sst>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1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2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0"/>
      <color theme="1"/>
      <name val="Times New Roman"/>
      <family val="1"/>
    </font>
    <font>
      <sz val="9"/>
      <color indexed="81"/>
      <name val="宋体"/>
      <charset val="134"/>
    </font>
    <font>
      <b/>
      <sz val="9"/>
      <color indexed="81"/>
      <name val="宋体"/>
      <charset val="134"/>
    </font>
    <font>
      <sz val="12"/>
      <color theme="1"/>
      <name val="黑体"/>
      <family val="3"/>
      <charset val="134"/>
    </font>
    <font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textRotation="255" wrapText="1"/>
    </xf>
    <xf numFmtId="0" fontId="6" fillId="0" borderId="6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6" fillId="0" borderId="9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textRotation="255"/>
    </xf>
    <xf numFmtId="0" fontId="13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opLeftCell="A7" workbookViewId="0">
      <selection activeCell="F16" sqref="F16"/>
    </sheetView>
  </sheetViews>
  <sheetFormatPr defaultColWidth="9" defaultRowHeight="13.5"/>
  <cols>
    <col min="1" max="1" width="15" customWidth="1"/>
    <col min="2" max="2" width="35.75" customWidth="1"/>
    <col min="3" max="3" width="11.625" customWidth="1"/>
    <col min="4" max="4" width="10.625" customWidth="1"/>
    <col min="5" max="5" width="23.87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28" t="s">
        <v>45</v>
      </c>
      <c r="B1" s="28"/>
      <c r="C1" s="27" t="s">
        <v>11</v>
      </c>
      <c r="D1" s="27"/>
      <c r="E1" s="27"/>
      <c r="F1" s="27"/>
      <c r="G1" s="27"/>
      <c r="H1" s="27"/>
    </row>
    <row r="2" spans="1:8" ht="34.5" customHeight="1">
      <c r="A2" s="9" t="s">
        <v>14</v>
      </c>
      <c r="B2" s="22" t="s">
        <v>46</v>
      </c>
      <c r="C2" s="6"/>
      <c r="D2" s="6"/>
      <c r="E2" s="6"/>
      <c r="F2" s="6"/>
      <c r="G2" s="6"/>
      <c r="H2" s="6" t="s">
        <v>0</v>
      </c>
    </row>
    <row r="3" spans="1:8" ht="42.75" customHeight="1">
      <c r="A3" s="11" t="s">
        <v>10</v>
      </c>
      <c r="B3" s="10" t="s">
        <v>12</v>
      </c>
      <c r="C3" s="2" t="s">
        <v>1</v>
      </c>
      <c r="D3" s="2" t="s">
        <v>2</v>
      </c>
      <c r="E3" s="2" t="s">
        <v>13</v>
      </c>
      <c r="F3" s="2" t="s">
        <v>1</v>
      </c>
      <c r="G3" s="2" t="s">
        <v>2</v>
      </c>
      <c r="H3" s="5" t="s">
        <v>3</v>
      </c>
    </row>
    <row r="4" spans="1:8" ht="55.5" customHeight="1">
      <c r="A4" s="1" t="s">
        <v>4</v>
      </c>
      <c r="B4" s="12" t="s">
        <v>17</v>
      </c>
      <c r="C4" s="16">
        <f>D4/D11</f>
        <v>0.26727350479565032</v>
      </c>
      <c r="D4" s="7">
        <v>98</v>
      </c>
      <c r="E4" s="3"/>
      <c r="F4" s="4"/>
      <c r="G4" s="4"/>
      <c r="H4" s="20">
        <f t="shared" ref="H4:H11" si="0">D4</f>
        <v>98</v>
      </c>
    </row>
    <row r="5" spans="1:8" ht="54" customHeight="1">
      <c r="A5" s="1" t="s">
        <v>5</v>
      </c>
      <c r="B5" s="12" t="s">
        <v>18</v>
      </c>
      <c r="C5" s="16">
        <f>D5/D11</f>
        <v>0.24818254016738958</v>
      </c>
      <c r="D5" s="7">
        <v>91</v>
      </c>
      <c r="E5" s="3"/>
      <c r="F5" s="4"/>
      <c r="G5" s="4"/>
      <c r="H5" s="20">
        <f t="shared" si="0"/>
        <v>91</v>
      </c>
    </row>
    <row r="6" spans="1:8" ht="52.5" customHeight="1">
      <c r="A6" s="1" t="s">
        <v>6</v>
      </c>
      <c r="B6" s="12" t="s">
        <v>19</v>
      </c>
      <c r="C6" s="16">
        <f>D6/D11</f>
        <v>0.13090947173664505</v>
      </c>
      <c r="D6" s="7">
        <v>48</v>
      </c>
      <c r="E6" s="3"/>
      <c r="F6" s="4"/>
      <c r="G6" s="4"/>
      <c r="H6" s="20">
        <f t="shared" si="0"/>
        <v>48</v>
      </c>
    </row>
    <row r="7" spans="1:8" ht="46.5" customHeight="1">
      <c r="A7" s="1" t="s">
        <v>7</v>
      </c>
      <c r="B7" s="12" t="s">
        <v>22</v>
      </c>
      <c r="C7" s="16">
        <f>D7/D11</f>
        <v>0.10909122644720422</v>
      </c>
      <c r="D7" s="7">
        <v>40</v>
      </c>
      <c r="E7" s="3"/>
      <c r="F7" s="4"/>
      <c r="G7" s="4"/>
      <c r="H7" s="20">
        <f t="shared" si="0"/>
        <v>40</v>
      </c>
    </row>
    <row r="8" spans="1:8" ht="39.75" customHeight="1">
      <c r="A8" s="1" t="s">
        <v>8</v>
      </c>
      <c r="B8" s="12" t="s">
        <v>20</v>
      </c>
      <c r="C8" s="16">
        <f>D8/D11</f>
        <v>5.4545613223602109E-2</v>
      </c>
      <c r="D8" s="7">
        <v>20</v>
      </c>
      <c r="E8" s="3"/>
      <c r="F8" s="4"/>
      <c r="G8" s="4"/>
      <c r="H8" s="20">
        <f t="shared" si="0"/>
        <v>20</v>
      </c>
    </row>
    <row r="9" spans="1:8" ht="45" customHeight="1">
      <c r="A9" s="1" t="s">
        <v>15</v>
      </c>
      <c r="B9" s="12" t="s">
        <v>21</v>
      </c>
      <c r="C9" s="16">
        <f>D9/D11</f>
        <v>9.8182103802483794E-2</v>
      </c>
      <c r="D9" s="7">
        <v>36</v>
      </c>
      <c r="E9" s="3"/>
      <c r="F9" s="4"/>
      <c r="G9" s="4"/>
      <c r="H9" s="20">
        <f t="shared" si="0"/>
        <v>36</v>
      </c>
    </row>
    <row r="10" spans="1:8" ht="34.5" customHeight="1">
      <c r="A10" s="1" t="s">
        <v>9</v>
      </c>
      <c r="B10" s="13" t="s">
        <v>23</v>
      </c>
      <c r="C10" s="16">
        <f>D10/D11</f>
        <v>9.181553982702495E-2</v>
      </c>
      <c r="D10" s="14">
        <v>33.665599999999998</v>
      </c>
      <c r="E10" s="4"/>
      <c r="F10" s="4"/>
      <c r="G10" s="4"/>
      <c r="H10" s="20">
        <f t="shared" si="0"/>
        <v>33.665599999999998</v>
      </c>
    </row>
    <row r="11" spans="1:8" ht="65.25" customHeight="1">
      <c r="A11" s="15" t="s">
        <v>25</v>
      </c>
      <c r="B11" s="12" t="s">
        <v>24</v>
      </c>
      <c r="C11" s="4"/>
      <c r="D11" s="14">
        <f>SUM(D4:D10)</f>
        <v>366.66559999999998</v>
      </c>
      <c r="E11" s="4"/>
      <c r="F11" s="4"/>
      <c r="G11" s="4"/>
      <c r="H11" s="20">
        <f t="shared" si="0"/>
        <v>366.66559999999998</v>
      </c>
    </row>
    <row r="12" spans="1:8" ht="29.1" customHeight="1">
      <c r="A12" s="8" t="s">
        <v>44</v>
      </c>
      <c r="B12" s="8"/>
      <c r="D12" s="8"/>
      <c r="E12" s="8"/>
      <c r="F12" s="8"/>
      <c r="G12" s="8"/>
      <c r="H12" s="8"/>
    </row>
  </sheetData>
  <mergeCells count="2">
    <mergeCell ref="C1:H1"/>
    <mergeCell ref="A1:B1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51" right="0.2" top="0.37" bottom="0.15748031496062992" header="0.31496062992125984" footer="0.15748031496062992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8"/>
  <sheetViews>
    <sheetView tabSelected="1" workbookViewId="0">
      <selection activeCell="H3" sqref="H3:J3"/>
    </sheetView>
  </sheetViews>
  <sheetFormatPr defaultRowHeight="13.5"/>
  <cols>
    <col min="1" max="1" width="9.25" customWidth="1"/>
    <col min="2" max="2" width="7" customWidth="1"/>
    <col min="3" max="3" width="6.5" customWidth="1"/>
    <col min="4" max="4" width="8.125" customWidth="1"/>
    <col min="5" max="5" width="8" customWidth="1"/>
    <col min="6" max="6" width="6.75" customWidth="1"/>
    <col min="7" max="7" width="8.625" customWidth="1"/>
    <col min="8" max="8" width="10.25" customWidth="1"/>
    <col min="9" max="9" width="8" customWidth="1"/>
    <col min="10" max="10" width="7.375" customWidth="1"/>
    <col min="11" max="11" width="8.75" customWidth="1"/>
    <col min="12" max="12" width="9.75" customWidth="1"/>
    <col min="13" max="13" width="8.375" customWidth="1"/>
    <col min="14" max="14" width="8" customWidth="1"/>
    <col min="15" max="15" width="9.75" customWidth="1"/>
    <col min="16" max="19" width="9" customWidth="1"/>
    <col min="20" max="20" width="9.875" customWidth="1"/>
    <col min="21" max="21" width="9.75" customWidth="1"/>
    <col min="22" max="22" width="10.25" customWidth="1"/>
    <col min="23" max="23" width="10.5" customWidth="1"/>
    <col min="24" max="24" width="9.875" customWidth="1"/>
    <col min="25" max="25" width="10.125" customWidth="1"/>
    <col min="26" max="26" width="10.5" customWidth="1"/>
  </cols>
  <sheetData>
    <row r="1" spans="1:20" ht="38.25" customHeight="1">
      <c r="A1" s="28" t="s">
        <v>62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pans="1:20" ht="38.25" customHeight="1">
      <c r="A2" s="46" t="s">
        <v>55</v>
      </c>
      <c r="B2" s="46"/>
      <c r="C2" s="46"/>
      <c r="D2" s="46"/>
      <c r="E2" s="46"/>
      <c r="F2" s="46"/>
      <c r="G2" s="46"/>
      <c r="H2" s="23"/>
      <c r="I2" s="23"/>
      <c r="J2" s="23"/>
      <c r="K2" s="23"/>
      <c r="L2" s="23"/>
      <c r="M2" s="23"/>
      <c r="N2" s="23"/>
      <c r="O2" s="23"/>
      <c r="P2" s="23"/>
      <c r="R2" s="45" t="s">
        <v>56</v>
      </c>
      <c r="S2" s="45"/>
      <c r="T2" s="23"/>
    </row>
    <row r="3" spans="1:20" ht="35.25" customHeight="1">
      <c r="A3" s="32" t="s">
        <v>32</v>
      </c>
      <c r="B3" s="31" t="s">
        <v>33</v>
      </c>
      <c r="C3" s="31"/>
      <c r="D3" s="31"/>
      <c r="E3" s="31"/>
      <c r="F3" s="31"/>
      <c r="G3" s="31"/>
      <c r="H3" s="31" t="s">
        <v>34</v>
      </c>
      <c r="I3" s="31"/>
      <c r="J3" s="31"/>
      <c r="K3" s="31" t="s">
        <v>35</v>
      </c>
      <c r="L3" s="31"/>
      <c r="M3" s="31"/>
      <c r="N3" s="31"/>
      <c r="O3" s="31"/>
      <c r="P3" s="31" t="s">
        <v>42</v>
      </c>
      <c r="Q3" s="42" t="s">
        <v>54</v>
      </c>
      <c r="R3" s="43"/>
      <c r="S3" s="44"/>
    </row>
    <row r="4" spans="1:20" ht="68.25" customHeight="1">
      <c r="A4" s="32"/>
      <c r="B4" s="21" t="s">
        <v>36</v>
      </c>
      <c r="C4" s="21" t="s">
        <v>37</v>
      </c>
      <c r="D4" s="21" t="s">
        <v>38</v>
      </c>
      <c r="E4" s="21" t="s">
        <v>36</v>
      </c>
      <c r="F4" s="21" t="s">
        <v>37</v>
      </c>
      <c r="G4" s="21" t="s">
        <v>38</v>
      </c>
      <c r="H4" s="21" t="s">
        <v>39</v>
      </c>
      <c r="I4" s="21" t="s">
        <v>37</v>
      </c>
      <c r="J4" s="21" t="s">
        <v>38</v>
      </c>
      <c r="K4" s="21" t="s">
        <v>40</v>
      </c>
      <c r="L4" s="21" t="s">
        <v>37</v>
      </c>
      <c r="M4" s="21" t="s">
        <v>38</v>
      </c>
      <c r="N4" s="21" t="s">
        <v>41</v>
      </c>
      <c r="O4" s="21" t="s">
        <v>38</v>
      </c>
      <c r="P4" s="31"/>
      <c r="Q4" s="24" t="s">
        <v>51</v>
      </c>
      <c r="R4" s="24" t="s">
        <v>52</v>
      </c>
      <c r="S4" s="24" t="s">
        <v>53</v>
      </c>
    </row>
    <row r="5" spans="1:20" ht="24.75" customHeight="1">
      <c r="A5" s="14" t="s">
        <v>49</v>
      </c>
      <c r="B5" s="25">
        <v>1</v>
      </c>
      <c r="C5" s="33" t="s">
        <v>47</v>
      </c>
      <c r="D5" s="25">
        <v>15</v>
      </c>
      <c r="E5" s="25">
        <v>6</v>
      </c>
      <c r="F5" s="36" t="s">
        <v>48</v>
      </c>
      <c r="G5" s="25">
        <v>48</v>
      </c>
      <c r="H5" s="25">
        <v>3</v>
      </c>
      <c r="I5" s="33" t="s">
        <v>57</v>
      </c>
      <c r="J5" s="25">
        <v>30</v>
      </c>
      <c r="K5" s="25">
        <v>4</v>
      </c>
      <c r="L5" s="39" t="s">
        <v>58</v>
      </c>
      <c r="M5" s="25">
        <v>41</v>
      </c>
      <c r="N5" s="25" t="s">
        <v>50</v>
      </c>
      <c r="O5" s="25"/>
      <c r="P5" s="25">
        <v>134</v>
      </c>
      <c r="Q5" s="25">
        <v>134</v>
      </c>
      <c r="R5" s="25"/>
      <c r="S5" s="26"/>
    </row>
    <row r="6" spans="1:20" ht="26.25" customHeight="1">
      <c r="A6" s="14" t="s">
        <v>26</v>
      </c>
      <c r="B6" s="17" t="s">
        <v>59</v>
      </c>
      <c r="C6" s="34"/>
      <c r="D6" s="17"/>
      <c r="E6" s="17">
        <v>6</v>
      </c>
      <c r="F6" s="37"/>
      <c r="G6" s="17">
        <v>48</v>
      </c>
      <c r="H6" s="17">
        <v>4</v>
      </c>
      <c r="I6" s="34"/>
      <c r="J6" s="17">
        <v>40</v>
      </c>
      <c r="K6" s="17">
        <v>1</v>
      </c>
      <c r="L6" s="40"/>
      <c r="M6" s="17">
        <v>10</v>
      </c>
      <c r="N6" s="17" t="s">
        <v>59</v>
      </c>
      <c r="O6" s="17"/>
      <c r="P6" s="17">
        <f t="shared" ref="P6:P12" si="0">D6+G6+J6+M6+O6</f>
        <v>98</v>
      </c>
      <c r="Q6" s="17">
        <v>28.22</v>
      </c>
      <c r="R6" s="17">
        <v>69.78</v>
      </c>
      <c r="S6" s="17"/>
    </row>
    <row r="7" spans="1:20" ht="33.75" customHeight="1">
      <c r="A7" s="14" t="s">
        <v>27</v>
      </c>
      <c r="B7" s="17">
        <v>1</v>
      </c>
      <c r="C7" s="34"/>
      <c r="D7" s="17">
        <v>15</v>
      </c>
      <c r="E7" s="17">
        <v>6</v>
      </c>
      <c r="F7" s="37"/>
      <c r="G7" s="17">
        <v>48</v>
      </c>
      <c r="H7" s="17">
        <v>2</v>
      </c>
      <c r="I7" s="34"/>
      <c r="J7" s="17">
        <v>20</v>
      </c>
      <c r="K7" s="17">
        <v>1</v>
      </c>
      <c r="L7" s="40"/>
      <c r="M7" s="17">
        <v>8</v>
      </c>
      <c r="N7" s="17" t="s">
        <v>59</v>
      </c>
      <c r="O7" s="17"/>
      <c r="P7" s="17">
        <f t="shared" si="0"/>
        <v>91</v>
      </c>
      <c r="Q7" s="17"/>
      <c r="R7" s="17">
        <v>15</v>
      </c>
      <c r="S7" s="17">
        <v>76</v>
      </c>
    </row>
    <row r="8" spans="1:20" ht="27" customHeight="1">
      <c r="A8" s="14" t="s">
        <v>28</v>
      </c>
      <c r="B8" s="17" t="s">
        <v>59</v>
      </c>
      <c r="C8" s="34"/>
      <c r="D8" s="17"/>
      <c r="E8" s="17">
        <v>1</v>
      </c>
      <c r="F8" s="37"/>
      <c r="G8" s="17">
        <v>8</v>
      </c>
      <c r="H8" s="17">
        <v>4</v>
      </c>
      <c r="I8" s="34"/>
      <c r="J8" s="17">
        <v>40</v>
      </c>
      <c r="K8" s="17" t="s">
        <v>59</v>
      </c>
      <c r="L8" s="40"/>
      <c r="M8" s="17"/>
      <c r="N8" s="17" t="s">
        <v>59</v>
      </c>
      <c r="O8" s="17"/>
      <c r="P8" s="17">
        <f t="shared" si="0"/>
        <v>48</v>
      </c>
      <c r="Q8" s="17"/>
      <c r="R8" s="17"/>
      <c r="S8" s="17">
        <v>48</v>
      </c>
    </row>
    <row r="9" spans="1:20" ht="21" customHeight="1">
      <c r="A9" s="14" t="s">
        <v>29</v>
      </c>
      <c r="B9" s="17">
        <v>1</v>
      </c>
      <c r="C9" s="34"/>
      <c r="D9" s="17">
        <v>15</v>
      </c>
      <c r="E9" s="17"/>
      <c r="F9" s="37"/>
      <c r="G9" s="17"/>
      <c r="H9" s="17" t="s">
        <v>59</v>
      </c>
      <c r="I9" s="34"/>
      <c r="J9" s="17"/>
      <c r="K9" s="17" t="s">
        <v>59</v>
      </c>
      <c r="L9" s="40"/>
      <c r="M9" s="17"/>
      <c r="N9" s="17">
        <v>1</v>
      </c>
      <c r="O9" s="17">
        <v>25</v>
      </c>
      <c r="P9" s="17">
        <f t="shared" si="0"/>
        <v>40</v>
      </c>
      <c r="Q9" s="17"/>
      <c r="R9" s="17"/>
      <c r="S9" s="17">
        <v>40</v>
      </c>
    </row>
    <row r="10" spans="1:20" ht="22.5" customHeight="1">
      <c r="A10" s="14" t="s">
        <v>30</v>
      </c>
      <c r="B10" s="17" t="s">
        <v>59</v>
      </c>
      <c r="C10" s="34"/>
      <c r="D10" s="17"/>
      <c r="E10" s="17"/>
      <c r="F10" s="37"/>
      <c r="G10" s="17"/>
      <c r="H10" s="17">
        <v>2</v>
      </c>
      <c r="I10" s="34"/>
      <c r="J10" s="17">
        <v>20</v>
      </c>
      <c r="K10" s="17" t="s">
        <v>59</v>
      </c>
      <c r="L10" s="40"/>
      <c r="M10" s="17"/>
      <c r="N10" s="17" t="s">
        <v>59</v>
      </c>
      <c r="O10" s="17"/>
      <c r="P10" s="17">
        <f t="shared" si="0"/>
        <v>20</v>
      </c>
      <c r="Q10" s="17"/>
      <c r="R10" s="17"/>
      <c r="S10" s="17">
        <v>20</v>
      </c>
    </row>
    <row r="11" spans="1:20" ht="24.75" customHeight="1">
      <c r="A11" s="14" t="s">
        <v>31</v>
      </c>
      <c r="B11" s="17" t="s">
        <v>59</v>
      </c>
      <c r="C11" s="34"/>
      <c r="D11" s="17"/>
      <c r="E11" s="17">
        <v>2</v>
      </c>
      <c r="F11" s="37"/>
      <c r="G11" s="17">
        <v>16</v>
      </c>
      <c r="H11" s="17">
        <v>2</v>
      </c>
      <c r="I11" s="34"/>
      <c r="J11" s="17">
        <v>20</v>
      </c>
      <c r="K11" s="17" t="s">
        <v>59</v>
      </c>
      <c r="L11" s="40"/>
      <c r="M11" s="17"/>
      <c r="N11" s="17" t="s">
        <v>59</v>
      </c>
      <c r="O11" s="17"/>
      <c r="P11" s="17">
        <f t="shared" si="0"/>
        <v>36</v>
      </c>
      <c r="Q11" s="17"/>
      <c r="R11" s="17">
        <v>36</v>
      </c>
      <c r="S11" s="17"/>
    </row>
    <row r="12" spans="1:20" ht="24.75" customHeight="1">
      <c r="A12" s="18" t="s">
        <v>60</v>
      </c>
      <c r="B12" s="17" t="s">
        <v>59</v>
      </c>
      <c r="C12" s="34"/>
      <c r="D12" s="17"/>
      <c r="E12" s="17"/>
      <c r="F12" s="37"/>
      <c r="G12" s="17"/>
      <c r="H12" s="17" t="s">
        <v>59</v>
      </c>
      <c r="I12" s="34"/>
      <c r="J12" s="17"/>
      <c r="K12" s="17" t="s">
        <v>59</v>
      </c>
      <c r="L12" s="40"/>
      <c r="M12" s="17"/>
      <c r="N12" s="17">
        <v>2</v>
      </c>
      <c r="O12" s="17">
        <v>15.48</v>
      </c>
      <c r="P12" s="17">
        <f t="shared" si="0"/>
        <v>15.48</v>
      </c>
      <c r="Q12" s="17">
        <v>15.48</v>
      </c>
      <c r="R12" s="17"/>
      <c r="S12" s="17"/>
    </row>
    <row r="13" spans="1:20" ht="25.5" customHeight="1">
      <c r="A13" s="14" t="s">
        <v>61</v>
      </c>
      <c r="B13" s="17">
        <f>SUM(B5:B12)</f>
        <v>3</v>
      </c>
      <c r="C13" s="35"/>
      <c r="D13" s="17">
        <f>SUM(D5:D12)</f>
        <v>45</v>
      </c>
      <c r="E13" s="17">
        <f>SUM(E5:E12)</f>
        <v>21</v>
      </c>
      <c r="F13" s="38"/>
      <c r="G13" s="17">
        <f>SUM(G5:G12)</f>
        <v>168</v>
      </c>
      <c r="H13" s="17">
        <f>SUM(H5:H12)</f>
        <v>17</v>
      </c>
      <c r="I13" s="35"/>
      <c r="J13" s="17">
        <f>SUM(J5:J12)</f>
        <v>170</v>
      </c>
      <c r="K13" s="17">
        <f>SUM(K5:K12)</f>
        <v>6</v>
      </c>
      <c r="L13" s="41"/>
      <c r="M13" s="17">
        <f>SUM(M5:M12)</f>
        <v>59</v>
      </c>
      <c r="N13" s="17">
        <f t="shared" ref="N13:P13" si="1">SUM(N5:N12)</f>
        <v>3</v>
      </c>
      <c r="O13" s="17">
        <f t="shared" si="1"/>
        <v>40.480000000000004</v>
      </c>
      <c r="P13" s="17">
        <f t="shared" si="1"/>
        <v>482.48</v>
      </c>
      <c r="Q13" s="17">
        <f>SUM(Q5:Q12)</f>
        <v>177.7</v>
      </c>
      <c r="R13" s="17">
        <f t="shared" ref="R13" si="2">SUM(R5:R12)</f>
        <v>120.78</v>
      </c>
      <c r="S13" s="17">
        <f t="shared" ref="S13" si="3">SUM(S5:S12)</f>
        <v>184</v>
      </c>
    </row>
    <row r="14" spans="1:20" ht="30" customHeight="1">
      <c r="A14" s="29" t="s">
        <v>43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</row>
    <row r="18" spans="9:9">
      <c r="I18" s="19" t="s">
        <v>16</v>
      </c>
    </row>
  </sheetData>
  <mergeCells count="14">
    <mergeCell ref="A14:S14"/>
    <mergeCell ref="B3:G3"/>
    <mergeCell ref="K3:O3"/>
    <mergeCell ref="P3:P4"/>
    <mergeCell ref="A1:T1"/>
    <mergeCell ref="A3:A4"/>
    <mergeCell ref="H3:J3"/>
    <mergeCell ref="C5:C13"/>
    <mergeCell ref="F5:F13"/>
    <mergeCell ref="I5:I13"/>
    <mergeCell ref="L5:L13"/>
    <mergeCell ref="Q3:S3"/>
    <mergeCell ref="R2:S2"/>
    <mergeCell ref="A2:G2"/>
  </mergeCells>
  <phoneticPr fontId="5" type="noConversion"/>
  <printOptions horizontalCentered="1"/>
  <pageMargins left="0.15748031496062992" right="0.15748031496062992" top="0.43" bottom="0.3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资金分配建议表</vt:lpstr>
      <vt:lpstr>资金分配明细表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2021-09-21T11:38:27Z</cp:lastPrinted>
  <dcterms:created xsi:type="dcterms:W3CDTF">2019-05-15T08:41:00Z</dcterms:created>
  <dcterms:modified xsi:type="dcterms:W3CDTF">2021-09-26T06:47:19Z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