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I10" i="25"/>
  <c r="I9"/>
  <c r="I6"/>
  <c r="I5"/>
  <c r="I4"/>
  <c r="F10"/>
  <c r="F9"/>
  <c r="F7"/>
  <c r="F6"/>
  <c r="F5"/>
  <c r="F4"/>
  <c r="C10"/>
  <c r="E10"/>
  <c r="B10"/>
  <c r="J9"/>
  <c r="J6"/>
  <c r="J5"/>
  <c r="G5" l="1"/>
  <c r="G9"/>
  <c r="K9" s="1"/>
  <c r="G4"/>
  <c r="G6"/>
  <c r="G7"/>
  <c r="D6" l="1"/>
  <c r="C6" s="1"/>
  <c r="D5"/>
  <c r="K5" s="1"/>
  <c r="C8"/>
  <c r="D8"/>
  <c r="K8"/>
  <c r="K7"/>
  <c r="D7"/>
  <c r="C7" s="1"/>
  <c r="D4"/>
  <c r="C4" s="1"/>
  <c r="K6" l="1"/>
  <c r="C5"/>
</calcChain>
</file>

<file path=xl/sharedStrings.xml><?xml version="1.0" encoding="utf-8"?>
<sst xmlns="http://schemas.openxmlformats.org/spreadsheetml/2006/main" count="29" uniqueCount="19">
  <si>
    <t>项目名称   （两级选项）</t>
  </si>
  <si>
    <t>单位：万元</t>
  </si>
  <si>
    <t>辖区</t>
  </si>
  <si>
    <t>分配因素1
能繁母猪保有量任务
（头，权重20%）</t>
  </si>
  <si>
    <t>占比%</t>
  </si>
  <si>
    <t>金额</t>
  </si>
  <si>
    <t>分配因素2
2022年前三季度生猪出栏数量（万头，权重40%）</t>
  </si>
  <si>
    <t>分配因素3
省级以上生猪产能调控基地数量（个，权重40%）</t>
  </si>
  <si>
    <t>合计</t>
  </si>
  <si>
    <t>金坛区</t>
  </si>
  <si>
    <t>武进区</t>
  </si>
  <si>
    <t>新北区</t>
  </si>
  <si>
    <t>天宁区</t>
  </si>
  <si>
    <t>/</t>
  </si>
  <si>
    <t>钟楼区</t>
  </si>
  <si>
    <t>经开区</t>
  </si>
  <si>
    <t>现代农业发展专项资金分配建议表</t>
    <phoneticPr fontId="7" type="noConversion"/>
  </si>
  <si>
    <t>生猪逆周期调控</t>
    <phoneticPr fontId="7" type="noConversion"/>
  </si>
  <si>
    <t>责任处站：畜牧兽医处</t>
    <phoneticPr fontId="7" type="noConversion"/>
  </si>
</sst>
</file>

<file path=xl/styles.xml><?xml version="1.0" encoding="utf-8"?>
<styleSheet xmlns="http://schemas.openxmlformats.org/spreadsheetml/2006/main">
  <numFmts count="4">
    <numFmt numFmtId="176" formatCode="0.0_ "/>
    <numFmt numFmtId="177" formatCode="0_ "/>
    <numFmt numFmtId="178" formatCode="0.00_ "/>
    <numFmt numFmtId="179" formatCode="0.0%"/>
  </numFmts>
  <fonts count="8">
    <font>
      <sz val="11"/>
      <color theme="1"/>
      <name val="宋体"/>
      <charset val="134"/>
      <scheme val="minor"/>
    </font>
    <font>
      <sz val="14"/>
      <color indexed="8"/>
      <name val="黑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10"/>
      <name val="宋体"/>
      <charset val="134"/>
    </font>
    <font>
      <sz val="12"/>
      <color indexed="8"/>
      <name val="Times New Roman"/>
      <family val="1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178" fontId="2" fillId="0" borderId="3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177" fontId="2" fillId="0" borderId="3" xfId="0" applyNumberFormat="1" applyFont="1" applyFill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9" fontId="2" fillId="0" borderId="3" xfId="1" applyNumberFormat="1" applyFont="1" applyFill="1" applyBorder="1" applyAlignment="1">
      <alignment horizontal="center" vertical="center"/>
    </xf>
    <xf numFmtId="179" fontId="0" fillId="0" borderId="0" xfId="1" applyNumberFormat="1" applyFont="1" applyAlignment="1">
      <alignment horizontal="center" vertical="center"/>
    </xf>
    <xf numFmtId="10" fontId="2" fillId="0" borderId="3" xfId="1" applyNumberFormat="1" applyFont="1" applyFill="1" applyBorder="1" applyAlignment="1">
      <alignment horizontal="center" vertical="center"/>
    </xf>
    <xf numFmtId="10" fontId="5" fillId="0" borderId="3" xfId="1" applyNumberFormat="1" applyFont="1" applyBorder="1" applyAlignment="1">
      <alignment horizontal="center" vertical="center" wrapText="1"/>
    </xf>
    <xf numFmtId="10" fontId="0" fillId="0" borderId="0" xfId="1" applyNumberFormat="1" applyFont="1" applyAlignment="1">
      <alignment horizontal="center" vertical="center"/>
    </xf>
    <xf numFmtId="10" fontId="2" fillId="0" borderId="0" xfId="1" applyNumberFormat="1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"/>
  <sheetViews>
    <sheetView tabSelected="1" workbookViewId="0">
      <selection activeCell="B2" sqref="B2"/>
    </sheetView>
  </sheetViews>
  <sheetFormatPr defaultColWidth="9" defaultRowHeight="14.4"/>
  <cols>
    <col min="1" max="1" width="15" customWidth="1"/>
    <col min="2" max="2" width="20.21875" style="17" bestFit="1" customWidth="1"/>
    <col min="3" max="3" width="11.44140625" style="22" customWidth="1"/>
    <col min="4" max="4" width="10.6640625" style="17" customWidth="1"/>
    <col min="5" max="5" width="17" style="17" customWidth="1"/>
    <col min="6" max="6" width="10.6640625" style="19" customWidth="1"/>
    <col min="7" max="7" width="11.109375" style="17" customWidth="1"/>
    <col min="8" max="8" width="14.6640625" style="17" customWidth="1"/>
    <col min="9" max="9" width="9.6640625" style="22" customWidth="1"/>
    <col min="10" max="10" width="7.77734375" style="17" customWidth="1"/>
    <col min="11" max="11" width="11.109375" style="17" customWidth="1"/>
  </cols>
  <sheetData>
    <row r="1" spans="1:11" ht="42" customHeight="1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 ht="42" customHeight="1">
      <c r="A2" s="1" t="s">
        <v>0</v>
      </c>
      <c r="B2" s="2" t="s">
        <v>17</v>
      </c>
      <c r="C2" s="24"/>
      <c r="D2" s="24"/>
      <c r="E2" s="24"/>
      <c r="F2" s="24"/>
      <c r="G2" s="3"/>
      <c r="H2" s="3"/>
      <c r="I2" s="23"/>
      <c r="J2" s="27" t="s">
        <v>1</v>
      </c>
      <c r="K2" s="27"/>
    </row>
    <row r="3" spans="1:11" ht="106.95" customHeight="1">
      <c r="A3" s="4" t="s">
        <v>2</v>
      </c>
      <c r="B3" s="5" t="s">
        <v>3</v>
      </c>
      <c r="C3" s="20" t="s">
        <v>4</v>
      </c>
      <c r="D3" s="6" t="s">
        <v>5</v>
      </c>
      <c r="E3" s="7" t="s">
        <v>6</v>
      </c>
      <c r="F3" s="18" t="s">
        <v>4</v>
      </c>
      <c r="G3" s="6" t="s">
        <v>5</v>
      </c>
      <c r="H3" s="7" t="s">
        <v>7</v>
      </c>
      <c r="I3" s="20" t="s">
        <v>4</v>
      </c>
      <c r="J3" s="6" t="s">
        <v>5</v>
      </c>
      <c r="K3" s="9" t="s">
        <v>8</v>
      </c>
    </row>
    <row r="4" spans="1:11" ht="36.9" customHeight="1">
      <c r="A4" s="8" t="s">
        <v>9</v>
      </c>
      <c r="B4" s="11">
        <v>4800</v>
      </c>
      <c r="C4" s="21">
        <f>D4/K10</f>
        <v>6.620689655172414E-2</v>
      </c>
      <c r="D4" s="10">
        <f>D10*B4/B10</f>
        <v>2.8137931034482757</v>
      </c>
      <c r="E4" s="12">
        <v>4.88</v>
      </c>
      <c r="F4" s="18">
        <f>G4/K10</f>
        <v>0.14866717440974866</v>
      </c>
      <c r="G4" s="13">
        <f>E4*G10/E10</f>
        <v>6.3183549124143177</v>
      </c>
      <c r="H4" s="6">
        <v>4</v>
      </c>
      <c r="I4" s="20">
        <f>J4/K10</f>
        <v>0.23058823529411768</v>
      </c>
      <c r="J4" s="13">
        <v>9.8000000000000007</v>
      </c>
      <c r="K4" s="10">
        <v>18.8</v>
      </c>
    </row>
    <row r="5" spans="1:11" ht="36.9" customHeight="1">
      <c r="A5" s="8" t="s">
        <v>10</v>
      </c>
      <c r="B5" s="11">
        <v>5000</v>
      </c>
      <c r="C5" s="21">
        <f>D5/K10</f>
        <v>6.8965517241379309E-2</v>
      </c>
      <c r="D5" s="10">
        <f>B5*D10/B10</f>
        <v>2.9310344827586206</v>
      </c>
      <c r="E5" s="12">
        <v>4.2</v>
      </c>
      <c r="F5" s="18">
        <f>G5/K10</f>
        <v>0.12795125666412796</v>
      </c>
      <c r="G5" s="13">
        <f>E5*G10/E10</f>
        <v>5.4379284082254378</v>
      </c>
      <c r="H5" s="6">
        <v>1</v>
      </c>
      <c r="I5" s="20">
        <f>J5/K10</f>
        <v>5.7142857142857141E-2</v>
      </c>
      <c r="J5" s="13">
        <f>J10/H10</f>
        <v>2.4285714285714284</v>
      </c>
      <c r="K5" s="10">
        <f>D5+G5+J5</f>
        <v>10.797534319555487</v>
      </c>
    </row>
    <row r="6" spans="1:11" ht="36.9" customHeight="1">
      <c r="A6" s="8" t="s">
        <v>11</v>
      </c>
      <c r="B6" s="14">
        <v>3500</v>
      </c>
      <c r="C6" s="21">
        <f>D6/K10</f>
        <v>4.8275862068965524E-2</v>
      </c>
      <c r="D6" s="10">
        <f>B6*D10/B10</f>
        <v>2.0517241379310347</v>
      </c>
      <c r="E6" s="12">
        <v>3.04</v>
      </c>
      <c r="F6" s="18">
        <f>G6/K10</f>
        <v>9.2612338156892599E-2</v>
      </c>
      <c r="G6" s="13">
        <f>E6*G10/E10</f>
        <v>3.9360243716679357</v>
      </c>
      <c r="H6" s="6">
        <v>1</v>
      </c>
      <c r="I6" s="20">
        <f>J6/K10</f>
        <v>5.7142857142857141E-2</v>
      </c>
      <c r="J6" s="13">
        <f>J10/H10</f>
        <v>2.4285714285714284</v>
      </c>
      <c r="K6" s="10">
        <f>D6+G6+J6</f>
        <v>8.4163199381703997</v>
      </c>
    </row>
    <row r="7" spans="1:11" ht="36.9" customHeight="1">
      <c r="A7" s="6" t="s">
        <v>12</v>
      </c>
      <c r="B7" s="14">
        <v>1000</v>
      </c>
      <c r="C7" s="21">
        <f>D7/K10</f>
        <v>1.379310344827586E-2</v>
      </c>
      <c r="D7" s="10">
        <f>B7*D10/B10</f>
        <v>0.58620689655172409</v>
      </c>
      <c r="E7" s="12">
        <v>0.36</v>
      </c>
      <c r="F7" s="18">
        <f>G7/K10</f>
        <v>1.0967250571210967E-2</v>
      </c>
      <c r="G7" s="13">
        <f>E7*G10/E10</f>
        <v>0.4661081492764661</v>
      </c>
      <c r="H7" s="6" t="s">
        <v>13</v>
      </c>
      <c r="I7" s="20" t="s">
        <v>13</v>
      </c>
      <c r="J7" s="13"/>
      <c r="K7" s="10">
        <f>D7+G7+J7</f>
        <v>1.0523150458281902</v>
      </c>
    </row>
    <row r="8" spans="1:11" ht="36.9" customHeight="1">
      <c r="A8" s="6" t="s">
        <v>14</v>
      </c>
      <c r="B8" s="14">
        <v>200</v>
      </c>
      <c r="C8" s="21">
        <f>D8/K10</f>
        <v>2.7586206896551722E-3</v>
      </c>
      <c r="D8" s="10">
        <f>B8*D10/B10</f>
        <v>0.11724137931034483</v>
      </c>
      <c r="E8" s="12"/>
      <c r="F8" s="18"/>
      <c r="G8" s="13"/>
      <c r="H8" s="6" t="s">
        <v>13</v>
      </c>
      <c r="I8" s="20" t="s">
        <v>13</v>
      </c>
      <c r="J8" s="13"/>
      <c r="K8" s="10">
        <f>D8+G8+J8</f>
        <v>0.11724137931034483</v>
      </c>
    </row>
    <row r="9" spans="1:11" ht="36.9" customHeight="1">
      <c r="A9" s="6" t="s">
        <v>15</v>
      </c>
      <c r="B9" s="15" t="s">
        <v>13</v>
      </c>
      <c r="C9" s="21" t="s">
        <v>13</v>
      </c>
      <c r="D9" s="16"/>
      <c r="E9" s="12">
        <v>0.65</v>
      </c>
      <c r="F9" s="18">
        <f>G9/K10</f>
        <v>1.9801980198019802E-2</v>
      </c>
      <c r="G9" s="13">
        <f>E9*G10/E10</f>
        <v>0.84158415841584155</v>
      </c>
      <c r="H9" s="6">
        <v>1</v>
      </c>
      <c r="I9" s="20">
        <f>J9/K10</f>
        <v>5.7142857142857141E-2</v>
      </c>
      <c r="J9" s="13">
        <f>J10/H10</f>
        <v>2.4285714285714284</v>
      </c>
      <c r="K9" s="10">
        <f>D9+G9+J9</f>
        <v>3.2701555869872698</v>
      </c>
    </row>
    <row r="10" spans="1:11" ht="36.9" customHeight="1">
      <c r="A10" s="8" t="s">
        <v>8</v>
      </c>
      <c r="B10" s="16">
        <f>SUM(B4:B9)</f>
        <v>14500</v>
      </c>
      <c r="C10" s="20">
        <f>D10/K10</f>
        <v>0.2</v>
      </c>
      <c r="D10" s="6">
        <v>8.5</v>
      </c>
      <c r="E10" s="6">
        <f>SUM(E4:E9)</f>
        <v>13.13</v>
      </c>
      <c r="F10" s="18">
        <f>G10/K10</f>
        <v>0.4</v>
      </c>
      <c r="G10" s="6">
        <v>17</v>
      </c>
      <c r="H10" s="6">
        <v>7</v>
      </c>
      <c r="I10" s="20">
        <f>J10/K10</f>
        <v>0.4</v>
      </c>
      <c r="J10" s="6">
        <v>17</v>
      </c>
      <c r="K10" s="6">
        <v>42.5</v>
      </c>
    </row>
    <row r="11" spans="1:11" ht="36.6" customHeight="1">
      <c r="A11" s="26" t="s">
        <v>18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</row>
  </sheetData>
  <mergeCells count="4">
    <mergeCell ref="C2:F2"/>
    <mergeCell ref="A1:K1"/>
    <mergeCell ref="A11:K11"/>
    <mergeCell ref="J2:K2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39" right="0.16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2022-11-04T12:06:25Z</cp:lastPrinted>
  <dcterms:created xsi:type="dcterms:W3CDTF">2019-05-15T08:41:00Z</dcterms:created>
  <dcterms:modified xsi:type="dcterms:W3CDTF">2022-11-04T12:06:26Z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C70986BAA9A24F73A623499B3347DC15</vt:lpwstr>
  </property>
</Properties>
</file>