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8" r:id="rId1"/>
  </sheets>
  <calcPr calcId="125725"/>
</workbook>
</file>

<file path=xl/calcChain.xml><?xml version="1.0" encoding="utf-8"?>
<calcChain xmlns="http://schemas.openxmlformats.org/spreadsheetml/2006/main">
  <c r="R5" i="18"/>
  <c r="R11"/>
  <c r="R9"/>
  <c r="R10"/>
  <c r="Q9"/>
  <c r="Q10"/>
  <c r="F10"/>
  <c r="F9"/>
  <c r="C10"/>
  <c r="C9"/>
  <c r="C8"/>
  <c r="C7"/>
  <c r="C6"/>
  <c r="C5"/>
  <c r="R8" l="1"/>
  <c r="Q8"/>
  <c r="F8"/>
  <c r="R7"/>
  <c r="Q7"/>
  <c r="L7"/>
  <c r="F7"/>
  <c r="R6"/>
  <c r="Q6"/>
  <c r="O6" s="1"/>
  <c r="L6"/>
  <c r="I6"/>
  <c r="F6"/>
  <c r="Q5"/>
  <c r="L5"/>
  <c r="F5"/>
</calcChain>
</file>

<file path=xl/sharedStrings.xml><?xml version="1.0" encoding="utf-8"?>
<sst xmlns="http://schemas.openxmlformats.org/spreadsheetml/2006/main" count="49" uniqueCount="38">
  <si>
    <t>单位：万元</t>
  </si>
  <si>
    <t>占比%</t>
  </si>
  <si>
    <t>金额</t>
  </si>
  <si>
    <t>合计</t>
  </si>
  <si>
    <t>两废回收</t>
    <phoneticPr fontId="9" type="noConversion"/>
  </si>
  <si>
    <t>辖区</t>
    <phoneticPr fontId="9" type="noConversion"/>
  </si>
  <si>
    <t>农药包装废弃物回收处置</t>
    <phoneticPr fontId="4" type="noConversion"/>
  </si>
  <si>
    <t>废旧农膜回收</t>
    <phoneticPr fontId="9" type="noConversion"/>
  </si>
  <si>
    <t>建设省级“五有”标准废旧农膜回收点（个）</t>
    <phoneticPr fontId="4" type="noConversion"/>
  </si>
  <si>
    <t>建设地膜残留监测点 （个）</t>
    <phoneticPr fontId="4" type="noConversion"/>
  </si>
  <si>
    <t>建设地膜减量替代示范点（个）</t>
    <phoneticPr fontId="9" type="noConversion"/>
  </si>
  <si>
    <t>农膜金额小计</t>
    <phoneticPr fontId="9" type="noConversion"/>
  </si>
  <si>
    <t>金坛区</t>
    <phoneticPr fontId="9" type="noConversion"/>
  </si>
  <si>
    <t>武进区</t>
    <phoneticPr fontId="9" type="noConversion"/>
  </si>
  <si>
    <t>新北区</t>
    <phoneticPr fontId="9" type="noConversion"/>
  </si>
  <si>
    <t>天宁区</t>
    <phoneticPr fontId="9" type="noConversion"/>
  </si>
  <si>
    <t>钟楼区</t>
    <phoneticPr fontId="9" type="noConversion"/>
  </si>
  <si>
    <t>经开区</t>
    <phoneticPr fontId="9" type="noConversion"/>
  </si>
  <si>
    <r>
      <rPr>
        <sz val="12"/>
        <color indexed="8"/>
        <rFont val="宋体"/>
        <family val="3"/>
        <charset val="134"/>
      </rPr>
      <t>建设地膜减量替</t>
    </r>
    <r>
      <rPr>
        <sz val="12"/>
        <color indexed="8"/>
        <rFont val="Times New Roman"/>
        <family val="1"/>
      </rPr>
      <t xml:space="preserve">                       </t>
    </r>
    <r>
      <rPr>
        <sz val="12"/>
        <color indexed="8"/>
        <rFont val="宋体"/>
        <family val="3"/>
        <charset val="134"/>
      </rPr>
      <t>代示范点</t>
    </r>
    <r>
      <rPr>
        <sz val="12"/>
        <color indexed="8"/>
        <rFont val="Times New Roman"/>
        <family val="1"/>
      </rPr>
      <t xml:space="preserve"> 2</t>
    </r>
    <r>
      <rPr>
        <sz val="12"/>
        <color indexed="8"/>
        <rFont val="宋体"/>
        <family val="3"/>
        <charset val="134"/>
      </rPr>
      <t>个</t>
    </r>
    <phoneticPr fontId="9" type="noConversion"/>
  </si>
  <si>
    <r>
      <t>2024</t>
    </r>
    <r>
      <rPr>
        <sz val="12"/>
        <color theme="1"/>
        <rFont val="宋体"/>
        <family val="3"/>
        <charset val="134"/>
      </rPr>
      <t>年农药包装废弃物拟回收量</t>
    </r>
    <r>
      <rPr>
        <sz val="12"/>
        <color theme="1"/>
        <rFont val="Times New Roman"/>
        <family val="1"/>
      </rPr>
      <t>40</t>
    </r>
    <r>
      <rPr>
        <sz val="12"/>
        <color theme="1"/>
        <rFont val="宋体"/>
        <family val="3"/>
        <charset val="134"/>
      </rPr>
      <t>吨</t>
    </r>
    <phoneticPr fontId="4" type="noConversion"/>
  </si>
  <si>
    <r>
      <t>2024</t>
    </r>
    <r>
      <rPr>
        <sz val="12"/>
        <color theme="1"/>
        <rFont val="宋体"/>
        <family val="3"/>
        <charset val="134"/>
      </rPr>
      <t>年农药包装废弃物拟回收量</t>
    </r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family val="3"/>
        <charset val="134"/>
      </rPr>
      <t>吨</t>
    </r>
    <phoneticPr fontId="4" type="noConversion"/>
  </si>
  <si>
    <r>
      <t>2024</t>
    </r>
    <r>
      <rPr>
        <sz val="12"/>
        <color theme="1"/>
        <rFont val="宋体"/>
        <family val="3"/>
        <charset val="134"/>
      </rPr>
      <t>年农药包装废弃物拟回收量</t>
    </r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family val="3"/>
        <charset val="134"/>
      </rPr>
      <t>吨</t>
    </r>
    <phoneticPr fontId="4" type="noConversion"/>
  </si>
  <si>
    <r>
      <t>2024</t>
    </r>
    <r>
      <rPr>
        <sz val="12"/>
        <color theme="1"/>
        <rFont val="宋体"/>
        <family val="3"/>
        <charset val="134"/>
      </rPr>
      <t>年农药包装废弃物拟回收量</t>
    </r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吨</t>
    </r>
    <phoneticPr fontId="4" type="noConversion"/>
  </si>
  <si>
    <r>
      <t>2024</t>
    </r>
    <r>
      <rPr>
        <sz val="12"/>
        <color indexed="8"/>
        <rFont val="宋体"/>
        <family val="3"/>
        <charset val="134"/>
      </rPr>
      <t>年农药包装废弃物拟回收量</t>
    </r>
    <r>
      <rPr>
        <sz val="12"/>
        <color indexed="8"/>
        <rFont val="Times New Roman"/>
        <family val="1"/>
      </rPr>
      <t>139</t>
    </r>
    <r>
      <rPr>
        <sz val="12"/>
        <color indexed="8"/>
        <rFont val="宋体"/>
        <family val="3"/>
        <charset val="134"/>
      </rPr>
      <t>吨（不含溧阳）</t>
    </r>
    <phoneticPr fontId="9" type="noConversion"/>
  </si>
  <si>
    <t>2024年废旧农膜拟回收量（吨）</t>
    <phoneticPr fontId="9" type="noConversion"/>
  </si>
  <si>
    <r>
      <t>2024</t>
    </r>
    <r>
      <rPr>
        <sz val="12"/>
        <color theme="1"/>
        <rFont val="宋体"/>
        <family val="3"/>
        <charset val="134"/>
      </rPr>
      <t>年废旧农膜拟回收量</t>
    </r>
    <r>
      <rPr>
        <sz val="12"/>
        <color theme="1"/>
        <rFont val="Times New Roman"/>
        <family val="1"/>
      </rPr>
      <t>60</t>
    </r>
    <r>
      <rPr>
        <sz val="12"/>
        <color theme="1"/>
        <rFont val="宋体"/>
        <family val="3"/>
        <charset val="134"/>
      </rPr>
      <t>吨</t>
    </r>
    <phoneticPr fontId="9" type="noConversion"/>
  </si>
  <si>
    <r>
      <t>2024</t>
    </r>
    <r>
      <rPr>
        <sz val="12"/>
        <color theme="1"/>
        <rFont val="宋体"/>
        <family val="3"/>
        <charset val="134"/>
      </rPr>
      <t>年废旧农膜拟回收量</t>
    </r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family val="3"/>
        <charset val="134"/>
      </rPr>
      <t>吨</t>
    </r>
    <phoneticPr fontId="9" type="noConversion"/>
  </si>
  <si>
    <r>
      <t>2024</t>
    </r>
    <r>
      <rPr>
        <sz val="12"/>
        <color theme="1"/>
        <rFont val="宋体"/>
        <family val="3"/>
        <charset val="134"/>
      </rPr>
      <t>年废旧农膜拟回收量</t>
    </r>
    <r>
      <rPr>
        <sz val="12"/>
        <color theme="1"/>
        <rFont val="Times New Roman"/>
        <family val="1"/>
      </rPr>
      <t>50</t>
    </r>
    <r>
      <rPr>
        <sz val="12"/>
        <color theme="1"/>
        <rFont val="宋体"/>
        <family val="3"/>
        <charset val="134"/>
      </rPr>
      <t>吨</t>
    </r>
    <phoneticPr fontId="9" type="noConversion"/>
  </si>
  <si>
    <r>
      <t>2024</t>
    </r>
    <r>
      <rPr>
        <sz val="12"/>
        <color theme="1"/>
        <rFont val="宋体"/>
        <family val="3"/>
        <charset val="134"/>
      </rPr>
      <t>年废旧农膜拟回收量</t>
    </r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family val="3"/>
        <charset val="134"/>
      </rPr>
      <t>吨</t>
    </r>
    <phoneticPr fontId="9" type="noConversion"/>
  </si>
  <si>
    <r>
      <t>2024</t>
    </r>
    <r>
      <rPr>
        <sz val="12"/>
        <color theme="1"/>
        <rFont val="宋体"/>
        <family val="3"/>
        <charset val="134"/>
      </rPr>
      <t>年废旧农膜拟回收量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吨</t>
    </r>
    <phoneticPr fontId="9" type="noConversion"/>
  </si>
  <si>
    <r>
      <t>2024</t>
    </r>
    <r>
      <rPr>
        <sz val="12"/>
        <color theme="1"/>
        <rFont val="宋体"/>
        <family val="3"/>
        <charset val="134"/>
      </rPr>
      <t>年废旧农膜拟回收量</t>
    </r>
    <r>
      <rPr>
        <sz val="12"/>
        <color theme="1"/>
        <rFont val="Times New Roman"/>
        <family val="1"/>
      </rPr>
      <t>176</t>
    </r>
    <r>
      <rPr>
        <sz val="12"/>
        <color theme="1"/>
        <rFont val="宋体"/>
        <family val="3"/>
        <charset val="134"/>
      </rPr>
      <t>吨</t>
    </r>
    <phoneticPr fontId="9" type="noConversion"/>
  </si>
  <si>
    <r>
      <t>2024</t>
    </r>
    <r>
      <rPr>
        <sz val="12"/>
        <color theme="1"/>
        <rFont val="宋体"/>
        <family val="3"/>
        <charset val="134"/>
      </rPr>
      <t>年农药包装废弃物拟回收量</t>
    </r>
    <r>
      <rPr>
        <sz val="12"/>
        <color theme="1"/>
        <rFont val="Times New Roman"/>
        <family val="1"/>
      </rPr>
      <t>8</t>
    </r>
    <r>
      <rPr>
        <sz val="12"/>
        <color theme="1"/>
        <rFont val="宋体"/>
        <family val="3"/>
        <charset val="134"/>
      </rPr>
      <t>吨</t>
    </r>
    <phoneticPr fontId="4" type="noConversion"/>
  </si>
  <si>
    <r>
      <rPr>
        <sz val="12"/>
        <color indexed="8"/>
        <rFont val="宋体"/>
        <family val="3"/>
        <charset val="134"/>
      </rPr>
      <t>建设地膜残留</t>
    </r>
    <r>
      <rPr>
        <sz val="12"/>
        <color indexed="8"/>
        <rFont val="Times New Roman"/>
        <family val="1"/>
      </rPr>
      <t xml:space="preserve">          </t>
    </r>
    <r>
      <rPr>
        <sz val="12"/>
        <color indexed="8"/>
        <rFont val="宋体"/>
        <family val="3"/>
        <charset val="134"/>
      </rPr>
      <t>监测点</t>
    </r>
    <r>
      <rPr>
        <sz val="12"/>
        <color indexed="8"/>
        <rFont val="Times New Roman"/>
        <family val="1"/>
      </rPr>
      <t>8</t>
    </r>
    <r>
      <rPr>
        <sz val="12"/>
        <color indexed="8"/>
        <rFont val="宋体"/>
        <family val="3"/>
        <charset val="134"/>
      </rPr>
      <t>个</t>
    </r>
    <r>
      <rPr>
        <sz val="12"/>
        <color indexed="8"/>
        <rFont val="Times New Roman"/>
        <family val="1"/>
      </rPr>
      <t xml:space="preserve"> </t>
    </r>
    <phoneticPr fontId="9" type="noConversion"/>
  </si>
  <si>
    <r>
      <rPr>
        <sz val="12"/>
        <color indexed="8"/>
        <rFont val="宋体"/>
        <family val="3"/>
        <charset val="134"/>
      </rPr>
      <t>建设省级</t>
    </r>
    <r>
      <rPr>
        <sz val="12"/>
        <color indexed="8"/>
        <rFont val="Times New Roman"/>
        <family val="1"/>
      </rPr>
      <t>“</t>
    </r>
    <r>
      <rPr>
        <sz val="12"/>
        <color indexed="8"/>
        <rFont val="宋体"/>
        <family val="3"/>
        <charset val="134"/>
      </rPr>
      <t>五有</t>
    </r>
    <r>
      <rPr>
        <sz val="12"/>
        <color indexed="8"/>
        <rFont val="Times New Roman"/>
        <family val="1"/>
      </rPr>
      <t>”</t>
    </r>
    <r>
      <rPr>
        <sz val="12"/>
        <color indexed="8"/>
        <rFont val="宋体"/>
        <family val="3"/>
        <charset val="134"/>
      </rPr>
      <t>标准废旧农膜回收点1个</t>
    </r>
    <phoneticPr fontId="9" type="noConversion"/>
  </si>
  <si>
    <t>备注：1.农药包装废弃物回收资金分配标准：回收量10吨以下按2024年农药包装废弃物拟回收量计算，每吨3万元（量少回收成本较高），回收量10吨以上按2023年农药包装废弃物拟回收量计算，每吨1.24万元；
      2.废旧农膜回收资金分配标准：按2024年废旧农膜拟回收量计算，每吨4600元；建设省级“五有”标准废旧农膜回收点5万元/个；建设地膜残留监测点0.5万元/个；建设地膜减量替代示范点5万元/。</t>
    <phoneticPr fontId="9" type="noConversion"/>
  </si>
  <si>
    <t>农业生态保护与资源利用专项资金分配建议表</t>
    <phoneticPr fontId="7" type="noConversion"/>
  </si>
  <si>
    <t>责任处站：种植业处</t>
    <phoneticPr fontId="7" type="noConversion"/>
  </si>
  <si>
    <t xml:space="preserve">项目名称   </t>
    <phoneticPr fontId="9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</si>
</sst>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2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4"/>
      <color indexed="8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right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176" fontId="2" fillId="0" borderId="7" xfId="0" applyNumberFormat="1" applyFont="1" applyFill="1" applyBorder="1" applyAlignment="1">
      <alignment horizontal="center" vertical="center" wrapText="1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tabSelected="1" workbookViewId="0">
      <selection activeCell="E3" sqref="E3:Q3"/>
    </sheetView>
  </sheetViews>
  <sheetFormatPr defaultColWidth="9" defaultRowHeight="14.4"/>
  <cols>
    <col min="1" max="1" width="12.88671875" customWidth="1"/>
    <col min="2" max="2" width="25.109375" customWidth="1"/>
    <col min="3" max="3" width="12" hidden="1" customWidth="1"/>
    <col min="4" max="4" width="9.44140625" customWidth="1"/>
    <col min="5" max="5" width="20.88671875" customWidth="1"/>
    <col min="6" max="6" width="10.33203125" hidden="1" customWidth="1"/>
    <col min="7" max="7" width="10.33203125" customWidth="1"/>
    <col min="8" max="8" width="18.6640625" customWidth="1"/>
    <col min="9" max="9" width="10.33203125" hidden="1" customWidth="1"/>
    <col min="10" max="10" width="10.33203125" customWidth="1"/>
    <col min="11" max="11" width="16.109375" customWidth="1"/>
    <col min="12" max="12" width="10.33203125" hidden="1" customWidth="1"/>
    <col min="13" max="13" width="10.33203125" customWidth="1"/>
    <col min="14" max="14" width="14.77734375" customWidth="1"/>
    <col min="15" max="15" width="10.33203125" hidden="1" customWidth="1"/>
    <col min="16" max="18" width="10.33203125" customWidth="1"/>
  </cols>
  <sheetData>
    <row r="1" spans="1:18" ht="42" customHeight="1">
      <c r="A1" s="14" t="s">
        <v>35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42" customHeight="1">
      <c r="A2" s="3" t="s">
        <v>37</v>
      </c>
      <c r="B2" s="12" t="s">
        <v>4</v>
      </c>
      <c r="C2" s="15"/>
      <c r="D2" s="15"/>
      <c r="E2" s="15"/>
      <c r="F2" s="15"/>
      <c r="G2" s="16" t="s">
        <v>0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ht="49.95" customHeight="1">
      <c r="A3" s="17" t="s">
        <v>5</v>
      </c>
      <c r="B3" s="19" t="s">
        <v>6</v>
      </c>
      <c r="C3" s="17" t="s">
        <v>1</v>
      </c>
      <c r="D3" s="17" t="s">
        <v>2</v>
      </c>
      <c r="E3" s="21" t="s">
        <v>7</v>
      </c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3"/>
      <c r="R3" s="17" t="s">
        <v>3</v>
      </c>
    </row>
    <row r="4" spans="1:18" ht="49.95" customHeight="1">
      <c r="A4" s="18"/>
      <c r="B4" s="20"/>
      <c r="C4" s="18"/>
      <c r="D4" s="18"/>
      <c r="E4" s="2" t="s">
        <v>24</v>
      </c>
      <c r="F4" s="4" t="s">
        <v>1</v>
      </c>
      <c r="G4" s="4" t="s">
        <v>2</v>
      </c>
      <c r="H4" s="2" t="s">
        <v>8</v>
      </c>
      <c r="I4" s="4" t="s">
        <v>1</v>
      </c>
      <c r="J4" s="4" t="s">
        <v>2</v>
      </c>
      <c r="K4" s="2" t="s">
        <v>9</v>
      </c>
      <c r="L4" s="4" t="s">
        <v>1</v>
      </c>
      <c r="M4" s="4" t="s">
        <v>2</v>
      </c>
      <c r="N4" s="5" t="s">
        <v>10</v>
      </c>
      <c r="O4" s="4" t="s">
        <v>1</v>
      </c>
      <c r="P4" s="4" t="s">
        <v>2</v>
      </c>
      <c r="Q4" s="6" t="s">
        <v>11</v>
      </c>
      <c r="R4" s="18"/>
    </row>
    <row r="5" spans="1:18" ht="49.95" customHeight="1">
      <c r="A5" s="7" t="s">
        <v>12</v>
      </c>
      <c r="B5" s="1" t="s">
        <v>19</v>
      </c>
      <c r="C5" s="8">
        <f t="shared" ref="C5:C10" si="0">D5/300</f>
        <v>0.16533333333333333</v>
      </c>
      <c r="D5" s="9">
        <v>49.6</v>
      </c>
      <c r="E5" s="1" t="s">
        <v>25</v>
      </c>
      <c r="F5" s="8">
        <f t="shared" ref="F5:F10" si="1">G5/300</f>
        <v>9.1999999999999998E-2</v>
      </c>
      <c r="G5" s="9">
        <v>27.6</v>
      </c>
      <c r="H5" s="9"/>
      <c r="I5" s="8"/>
      <c r="J5" s="9"/>
      <c r="K5" s="9">
        <v>3</v>
      </c>
      <c r="L5" s="8">
        <f t="shared" ref="L5:L7" si="2">M5/300</f>
        <v>5.0000000000000001E-3</v>
      </c>
      <c r="M5" s="9">
        <v>1.5</v>
      </c>
      <c r="N5" s="9"/>
      <c r="O5" s="8"/>
      <c r="P5" s="9"/>
      <c r="Q5" s="9">
        <f t="shared" ref="Q5:Q10" si="3">G5+J5+M5+P5</f>
        <v>29.1</v>
      </c>
      <c r="R5" s="9">
        <f>D5+G5+J5+M5+P5</f>
        <v>78.7</v>
      </c>
    </row>
    <row r="6" spans="1:18" ht="49.95" customHeight="1">
      <c r="A6" s="7" t="s">
        <v>13</v>
      </c>
      <c r="B6" s="1" t="s">
        <v>20</v>
      </c>
      <c r="C6" s="8">
        <f t="shared" si="0"/>
        <v>0.186</v>
      </c>
      <c r="D6" s="9">
        <v>55.8</v>
      </c>
      <c r="E6" s="1" t="s">
        <v>26</v>
      </c>
      <c r="F6" s="8">
        <f t="shared" si="1"/>
        <v>6.8999999999999992E-2</v>
      </c>
      <c r="G6" s="9">
        <v>20.7</v>
      </c>
      <c r="H6" s="9"/>
      <c r="I6" s="8">
        <f t="shared" ref="I6" si="4">J6/300</f>
        <v>0</v>
      </c>
      <c r="J6" s="9"/>
      <c r="K6" s="9">
        <v>3</v>
      </c>
      <c r="L6" s="8">
        <f t="shared" si="2"/>
        <v>5.0000000000000001E-3</v>
      </c>
      <c r="M6" s="9">
        <v>1.5</v>
      </c>
      <c r="N6" s="9">
        <v>1</v>
      </c>
      <c r="O6" s="8">
        <f>Q6/300</f>
        <v>9.0666666666666659E-2</v>
      </c>
      <c r="P6" s="9">
        <v>5</v>
      </c>
      <c r="Q6" s="9">
        <f>G6+J6+M6+P6</f>
        <v>27.2</v>
      </c>
      <c r="R6" s="9">
        <f>D6+G6+J6+M6+P6</f>
        <v>83</v>
      </c>
    </row>
    <row r="7" spans="1:18" ht="49.95" customHeight="1">
      <c r="A7" s="7" t="s">
        <v>14</v>
      </c>
      <c r="B7" s="1" t="s">
        <v>19</v>
      </c>
      <c r="C7" s="8">
        <f t="shared" si="0"/>
        <v>0.16533333333333333</v>
      </c>
      <c r="D7" s="9">
        <v>49.6</v>
      </c>
      <c r="E7" s="1" t="s">
        <v>27</v>
      </c>
      <c r="F7" s="8">
        <f t="shared" si="1"/>
        <v>7.6666666666666661E-2</v>
      </c>
      <c r="G7" s="9">
        <v>23</v>
      </c>
      <c r="H7" s="9">
        <v>1</v>
      </c>
      <c r="I7" s="9"/>
      <c r="J7" s="9">
        <v>5</v>
      </c>
      <c r="K7" s="9">
        <v>2</v>
      </c>
      <c r="L7" s="8">
        <f t="shared" si="2"/>
        <v>3.3333333333333335E-3</v>
      </c>
      <c r="M7" s="9">
        <v>1</v>
      </c>
      <c r="N7" s="9">
        <v>1</v>
      </c>
      <c r="O7" s="9"/>
      <c r="P7" s="9">
        <v>5</v>
      </c>
      <c r="Q7" s="9">
        <f t="shared" si="3"/>
        <v>34</v>
      </c>
      <c r="R7" s="9">
        <f t="shared" ref="R7:R10" si="5">D7+G7+J7+M7+P7</f>
        <v>83.6</v>
      </c>
    </row>
    <row r="8" spans="1:18" ht="49.95" customHeight="1">
      <c r="A8" s="7" t="s">
        <v>15</v>
      </c>
      <c r="B8" s="1" t="s">
        <v>31</v>
      </c>
      <c r="C8" s="8">
        <f>D8/300</f>
        <v>0.08</v>
      </c>
      <c r="D8" s="9">
        <v>24</v>
      </c>
      <c r="E8" s="1" t="s">
        <v>28</v>
      </c>
      <c r="F8" s="8">
        <f t="shared" si="1"/>
        <v>1.5333333333333332E-2</v>
      </c>
      <c r="G8" s="9">
        <v>4.5999999999999996</v>
      </c>
      <c r="H8" s="9"/>
      <c r="I8" s="9"/>
      <c r="J8" s="9"/>
      <c r="K8" s="9"/>
      <c r="L8" s="9"/>
      <c r="M8" s="9"/>
      <c r="N8" s="9"/>
      <c r="O8" s="9"/>
      <c r="P8" s="9"/>
      <c r="Q8" s="9">
        <f t="shared" si="3"/>
        <v>4.5999999999999996</v>
      </c>
      <c r="R8" s="9">
        <f t="shared" si="5"/>
        <v>28.6</v>
      </c>
    </row>
    <row r="9" spans="1:18" ht="49.95" customHeight="1">
      <c r="A9" s="7" t="s">
        <v>16</v>
      </c>
      <c r="B9" s="1" t="s">
        <v>21</v>
      </c>
      <c r="C9" s="8">
        <f t="shared" si="0"/>
        <v>0.05</v>
      </c>
      <c r="D9" s="9">
        <v>15</v>
      </c>
      <c r="E9" s="1" t="s">
        <v>28</v>
      </c>
      <c r="F9" s="10">
        <f t="shared" si="1"/>
        <v>1.5333333333333332E-2</v>
      </c>
      <c r="G9" s="9">
        <v>4.5999999999999996</v>
      </c>
      <c r="H9" s="9"/>
      <c r="I9" s="9"/>
      <c r="J9" s="9"/>
      <c r="K9" s="9"/>
      <c r="L9" s="9"/>
      <c r="M9" s="9"/>
      <c r="N9" s="9"/>
      <c r="O9" s="9"/>
      <c r="P9" s="9"/>
      <c r="Q9" s="9">
        <f t="shared" si="3"/>
        <v>4.5999999999999996</v>
      </c>
      <c r="R9" s="9">
        <f t="shared" si="5"/>
        <v>19.600000000000001</v>
      </c>
    </row>
    <row r="10" spans="1:18" ht="49.95" customHeight="1">
      <c r="A10" s="7" t="s">
        <v>17</v>
      </c>
      <c r="B10" s="1" t="s">
        <v>22</v>
      </c>
      <c r="C10" s="8">
        <f t="shared" si="0"/>
        <v>0.02</v>
      </c>
      <c r="D10" s="9">
        <v>6</v>
      </c>
      <c r="E10" s="1" t="s">
        <v>29</v>
      </c>
      <c r="F10" s="10">
        <f t="shared" si="1"/>
        <v>1.6666666666666668E-3</v>
      </c>
      <c r="G10" s="9">
        <v>0.5</v>
      </c>
      <c r="H10" s="9"/>
      <c r="I10" s="9"/>
      <c r="J10" s="9"/>
      <c r="K10" s="9"/>
      <c r="L10" s="9"/>
      <c r="M10" s="9"/>
      <c r="N10" s="9"/>
      <c r="O10" s="9"/>
      <c r="P10" s="9"/>
      <c r="Q10" s="9">
        <f t="shared" si="3"/>
        <v>0.5</v>
      </c>
      <c r="R10" s="9">
        <f t="shared" si="5"/>
        <v>6.5</v>
      </c>
    </row>
    <row r="11" spans="1:18" ht="60.6" customHeight="1">
      <c r="A11" s="11" t="s">
        <v>3</v>
      </c>
      <c r="B11" s="9" t="s">
        <v>23</v>
      </c>
      <c r="C11" s="8">
        <v>0.66669999999999996</v>
      </c>
      <c r="D11" s="9">
        <v>200</v>
      </c>
      <c r="E11" s="1" t="s">
        <v>30</v>
      </c>
      <c r="F11" s="8">
        <v>0.22</v>
      </c>
      <c r="G11" s="9">
        <v>81</v>
      </c>
      <c r="H11" s="9" t="s">
        <v>33</v>
      </c>
      <c r="I11" s="8">
        <v>6.6699999999999995E-2</v>
      </c>
      <c r="J11" s="9">
        <v>5</v>
      </c>
      <c r="K11" s="9" t="s">
        <v>32</v>
      </c>
      <c r="L11" s="8">
        <v>1.3299999999999999E-2</v>
      </c>
      <c r="M11" s="9">
        <v>4</v>
      </c>
      <c r="N11" s="9" t="s">
        <v>18</v>
      </c>
      <c r="O11" s="8">
        <v>3.3300000000000003E-2</v>
      </c>
      <c r="P11" s="9">
        <v>10</v>
      </c>
      <c r="Q11" s="9">
        <v>100</v>
      </c>
      <c r="R11" s="9">
        <f>D11+G11+J11+M11+P11</f>
        <v>300</v>
      </c>
    </row>
    <row r="12" spans="1:18" ht="87" customHeight="1">
      <c r="A12" s="13" t="s">
        <v>34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</row>
    <row r="13" spans="1:18" ht="24.6" customHeight="1">
      <c r="A13" s="24" t="s">
        <v>36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</row>
  </sheetData>
  <mergeCells count="11">
    <mergeCell ref="A1:R1"/>
    <mergeCell ref="A13:R13"/>
    <mergeCell ref="A12:R12"/>
    <mergeCell ref="C2:F2"/>
    <mergeCell ref="G2:R2"/>
    <mergeCell ref="A3:A4"/>
    <mergeCell ref="B3:B4"/>
    <mergeCell ref="C3:C4"/>
    <mergeCell ref="D3:D4"/>
    <mergeCell ref="E3:Q3"/>
    <mergeCell ref="R3:R4"/>
  </mergeCells>
  <phoneticPr fontId="7" type="noConversion"/>
  <dataValidations count="2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2024-01-02T09:15:23Z</cp:lastPrinted>
  <dcterms:created xsi:type="dcterms:W3CDTF">2019-05-15T08:41:00Z</dcterms:created>
  <dcterms:modified xsi:type="dcterms:W3CDTF">2024-01-02T09:15:29Z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