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6876"/>
  </bookViews>
  <sheets>
    <sheet name="资金分配建议表" sheetId="2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25"/>
  <c r="I9"/>
  <c r="I8"/>
  <c r="I7"/>
  <c r="I6"/>
  <c r="I5"/>
  <c r="I4"/>
  <c r="G10"/>
  <c r="F10"/>
  <c r="F9"/>
  <c r="F8"/>
  <c r="F7"/>
  <c r="F6"/>
  <c r="F5"/>
  <c r="F4"/>
  <c r="C10"/>
  <c r="C9"/>
  <c r="C8"/>
  <c r="C7"/>
  <c r="C6"/>
  <c r="C5"/>
  <c r="C4"/>
  <c r="L4"/>
  <c r="L10"/>
  <c r="J10"/>
  <c r="J8"/>
  <c r="J6"/>
  <c r="J4"/>
  <c r="K4"/>
  <c r="G4"/>
  <c r="D10"/>
  <c r="K10" s="1"/>
  <c r="D9"/>
  <c r="D7"/>
  <c r="D5"/>
  <c r="D4"/>
  <c r="H10"/>
  <c r="E10"/>
  <c r="B10"/>
  <c r="L9"/>
  <c r="K9"/>
  <c r="J9"/>
  <c r="G9"/>
  <c r="L8"/>
  <c r="K8"/>
  <c r="G8"/>
  <c r="D8"/>
  <c r="L7"/>
  <c r="K7"/>
  <c r="J7"/>
  <c r="G7"/>
  <c r="L6"/>
  <c r="K6"/>
  <c r="G6"/>
  <c r="D6"/>
  <c r="L5"/>
  <c r="K5"/>
  <c r="J5"/>
  <c r="G5"/>
</calcChain>
</file>

<file path=xl/sharedStrings.xml><?xml version="1.0" encoding="utf-8"?>
<sst xmlns="http://schemas.openxmlformats.org/spreadsheetml/2006/main" count="25" uniqueCount="21">
  <si>
    <t>单位：万元</t>
  </si>
  <si>
    <t>分配因素1
（2022年度养殖环节病死猪数量，头）</t>
  </si>
  <si>
    <t>占比%</t>
  </si>
  <si>
    <t>金额</t>
  </si>
  <si>
    <t>分配因素2
（2022年度屠宰环节病死猪损失补贴数量，头）</t>
  </si>
  <si>
    <t>分配因素3
（2022年度屠宰环节病死猪无害化处理数量，头）</t>
  </si>
  <si>
    <t>无害化处理政策补贴</t>
  </si>
  <si>
    <t>合计</t>
  </si>
  <si>
    <t>金坛区</t>
  </si>
  <si>
    <t>武进区</t>
  </si>
  <si>
    <t>新北区</t>
  </si>
  <si>
    <t>天宁区</t>
  </si>
  <si>
    <t>钟楼区</t>
  </si>
  <si>
    <t>经开区</t>
  </si>
  <si>
    <t xml:space="preserve">注：1、养殖环节病死猪无害化处理补贴市级配套标准为13.6元/头，屠宰环节病死猪损失补贴市级配套标准为320元/头，屠宰环节病死猪无害化处理补贴市级配套标准为32元/头。
</t>
    <phoneticPr fontId="7" type="noConversion"/>
  </si>
  <si>
    <t>无害化处理</t>
    <phoneticPr fontId="7" type="noConversion"/>
  </si>
  <si>
    <t>农业公共服务专项资金分配建议表</t>
    <phoneticPr fontId="7" type="noConversion"/>
  </si>
  <si>
    <t xml:space="preserve">项目名称   </t>
    <phoneticPr fontId="7" type="noConversion"/>
  </si>
  <si>
    <t>辖  区</t>
    <phoneticPr fontId="7" type="noConversion"/>
  </si>
  <si>
    <t>合 计</t>
    <phoneticPr fontId="7" type="noConversion"/>
  </si>
  <si>
    <t>责任处站：畜牧兽医处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</si>
</sst>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00_);[Red]\(0.000\)"/>
    <numFmt numFmtId="178" formatCode="0_);[Red]\(0\)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 applyFill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8" fontId="0" fillId="0" borderId="0" xfId="0" applyNumberForma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tabSelected="1" zoomScale="80" zoomScaleNormal="80" workbookViewId="0">
      <selection activeCell="O8" sqref="O8"/>
    </sheetView>
  </sheetViews>
  <sheetFormatPr defaultColWidth="9" defaultRowHeight="14.4"/>
  <cols>
    <col min="1" max="1" width="10.6640625" customWidth="1"/>
    <col min="2" max="2" width="18.33203125" customWidth="1"/>
    <col min="3" max="3" width="10.77734375" style="27" customWidth="1"/>
    <col min="4" max="4" width="13.6640625" style="6" customWidth="1"/>
    <col min="5" max="5" width="16.77734375" customWidth="1"/>
    <col min="6" max="6" width="10.77734375" style="27" customWidth="1"/>
    <col min="7" max="7" width="10.77734375" style="7" customWidth="1"/>
    <col min="8" max="8" width="20" style="7" customWidth="1"/>
    <col min="9" max="9" width="7.77734375" style="27" customWidth="1"/>
    <col min="10" max="10" width="12.21875" customWidth="1"/>
    <col min="11" max="11" width="12.21875" style="1" customWidth="1"/>
    <col min="12" max="12" width="14.21875" style="6" customWidth="1"/>
  </cols>
  <sheetData>
    <row r="1" spans="1:14" ht="44.4" customHeight="1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4" ht="45" customHeight="1">
      <c r="A2" s="3" t="s">
        <v>17</v>
      </c>
      <c r="B2" s="25" t="s">
        <v>15</v>
      </c>
      <c r="C2" s="25"/>
      <c r="D2" s="28"/>
      <c r="E2" s="28"/>
      <c r="F2" s="28"/>
      <c r="G2" s="8"/>
      <c r="H2" s="23" t="s">
        <v>0</v>
      </c>
      <c r="I2" s="23"/>
      <c r="J2" s="23"/>
      <c r="K2" s="23"/>
      <c r="L2" s="23"/>
    </row>
    <row r="3" spans="1:14" ht="78">
      <c r="A3" s="4" t="s">
        <v>18</v>
      </c>
      <c r="B3" s="5" t="s">
        <v>1</v>
      </c>
      <c r="C3" s="26" t="s">
        <v>2</v>
      </c>
      <c r="D3" s="9" t="s">
        <v>3</v>
      </c>
      <c r="E3" s="10" t="s">
        <v>4</v>
      </c>
      <c r="F3" s="26" t="s">
        <v>2</v>
      </c>
      <c r="G3" s="11" t="s">
        <v>3</v>
      </c>
      <c r="H3" s="10" t="s">
        <v>5</v>
      </c>
      <c r="I3" s="26" t="s">
        <v>2</v>
      </c>
      <c r="J3" s="11" t="s">
        <v>3</v>
      </c>
      <c r="K3" s="18" t="s">
        <v>6</v>
      </c>
      <c r="L3" s="19" t="s">
        <v>7</v>
      </c>
    </row>
    <row r="4" spans="1:14" ht="63.9" customHeight="1">
      <c r="A4" s="12" t="s">
        <v>8</v>
      </c>
      <c r="B4" s="13">
        <v>6969</v>
      </c>
      <c r="C4" s="16">
        <f>D4/L10</f>
        <v>0.11358912210593328</v>
      </c>
      <c r="D4" s="9">
        <f>B4*13.6/10000</f>
        <v>9.4778399999999987</v>
      </c>
      <c r="E4" s="14">
        <v>793</v>
      </c>
      <c r="F4" s="26">
        <f>G4/L10</f>
        <v>0.30412388925748518</v>
      </c>
      <c r="G4" s="9">
        <f>E4*320/10000</f>
        <v>25.376000000000001</v>
      </c>
      <c r="H4" s="14">
        <v>845</v>
      </c>
      <c r="I4" s="26">
        <f>J4/L10</f>
        <v>3.2406643937273015E-2</v>
      </c>
      <c r="J4" s="9">
        <f>H4*32/10000</f>
        <v>2.7040000000000002</v>
      </c>
      <c r="K4" s="19">
        <f>D4+G4+J4</f>
        <v>37.557839999999999</v>
      </c>
      <c r="L4" s="18">
        <f>D4+G4+J4</f>
        <v>37.557839999999999</v>
      </c>
    </row>
    <row r="5" spans="1:14" ht="43.2" customHeight="1">
      <c r="A5" s="12" t="s">
        <v>9</v>
      </c>
      <c r="B5" s="13">
        <v>1910</v>
      </c>
      <c r="C5" s="16">
        <f>D5/L10</f>
        <v>3.1131471261634753E-2</v>
      </c>
      <c r="D5" s="9">
        <f>B5*13.6/10000</f>
        <v>2.5975999999999999</v>
      </c>
      <c r="E5" s="14">
        <v>0</v>
      </c>
      <c r="F5" s="26">
        <f>G5/L10</f>
        <v>0</v>
      </c>
      <c r="G5" s="9">
        <f t="shared" ref="G5:G10" si="0">E5*320/10000</f>
        <v>0</v>
      </c>
      <c r="H5" s="14">
        <v>0</v>
      </c>
      <c r="I5" s="26">
        <f>J5/L10</f>
        <v>0</v>
      </c>
      <c r="J5" s="9">
        <f t="shared" ref="J5:J9" si="1">H5*32/10000</f>
        <v>0</v>
      </c>
      <c r="K5" s="19">
        <f t="shared" ref="K5:K10" si="2">D5+G5+J5</f>
        <v>2.5975999999999999</v>
      </c>
      <c r="L5" s="18">
        <f t="shared" ref="L5:L9" si="3">D5+G5+J5</f>
        <v>2.5975999999999999</v>
      </c>
    </row>
    <row r="6" spans="1:14" ht="43.2" customHeight="1">
      <c r="A6" s="12" t="s">
        <v>10</v>
      </c>
      <c r="B6" s="14">
        <v>1073</v>
      </c>
      <c r="C6" s="16">
        <f>D6/L10</f>
        <v>1.7489041185201094E-2</v>
      </c>
      <c r="D6" s="9">
        <f t="shared" ref="D6:D8" si="4">B6*13.6/10000</f>
        <v>1.4592799999999999</v>
      </c>
      <c r="E6" s="14">
        <v>547</v>
      </c>
      <c r="F6" s="26">
        <f>G6/L10</f>
        <v>0.2097802867892111</v>
      </c>
      <c r="G6" s="9">
        <f t="shared" si="0"/>
        <v>17.504000000000001</v>
      </c>
      <c r="H6" s="14">
        <v>644</v>
      </c>
      <c r="I6" s="26">
        <f>J6/L10</f>
        <v>2.4698081296572565E-2</v>
      </c>
      <c r="J6" s="9">
        <f>H6*32/10000</f>
        <v>2.0608</v>
      </c>
      <c r="K6" s="19">
        <f t="shared" si="2"/>
        <v>21.024080000000001</v>
      </c>
      <c r="L6" s="18">
        <f t="shared" si="3"/>
        <v>21.024080000000001</v>
      </c>
    </row>
    <row r="7" spans="1:14" ht="43.2" customHeight="1">
      <c r="A7" s="2" t="s">
        <v>11</v>
      </c>
      <c r="B7" s="14">
        <v>531</v>
      </c>
      <c r="C7" s="16">
        <f>D7/L10</f>
        <v>8.6548749947267297E-3</v>
      </c>
      <c r="D7" s="9">
        <f>B7*13.6/10000</f>
        <v>0.72215999999999991</v>
      </c>
      <c r="E7" s="14">
        <v>0</v>
      </c>
      <c r="F7" s="26">
        <f>G7/L10</f>
        <v>0</v>
      </c>
      <c r="G7" s="9">
        <f t="shared" si="0"/>
        <v>0</v>
      </c>
      <c r="H7" s="14">
        <v>0</v>
      </c>
      <c r="I7" s="26">
        <f>J7/L10</f>
        <v>0</v>
      </c>
      <c r="J7" s="9">
        <f t="shared" si="1"/>
        <v>0</v>
      </c>
      <c r="K7" s="19">
        <f t="shared" si="2"/>
        <v>0.72216000000000002</v>
      </c>
      <c r="L7" s="18">
        <f t="shared" si="3"/>
        <v>0.72216000000000002</v>
      </c>
      <c r="N7" s="20"/>
    </row>
    <row r="8" spans="1:14" ht="43.2" customHeight="1">
      <c r="A8" s="2" t="s">
        <v>12</v>
      </c>
      <c r="B8" s="14">
        <v>0</v>
      </c>
      <c r="C8" s="16">
        <f>D8/L10</f>
        <v>0</v>
      </c>
      <c r="D8" s="9">
        <f t="shared" si="4"/>
        <v>0</v>
      </c>
      <c r="E8" s="14">
        <v>564</v>
      </c>
      <c r="F8" s="26">
        <f>G8/L10</f>
        <v>0.21629996663457959</v>
      </c>
      <c r="G8" s="9">
        <f t="shared" si="0"/>
        <v>18.047999999999998</v>
      </c>
      <c r="H8" s="14">
        <v>774</v>
      </c>
      <c r="I8" s="26">
        <f>J8/L10</f>
        <v>2.9683718825383797E-2</v>
      </c>
      <c r="J8" s="9">
        <f>H8*32/10000</f>
        <v>2.4767999999999999</v>
      </c>
      <c r="K8" s="19">
        <f t="shared" si="2"/>
        <v>20.524799999999999</v>
      </c>
      <c r="L8" s="18">
        <f t="shared" si="3"/>
        <v>20.524799999999999</v>
      </c>
    </row>
    <row r="9" spans="1:14" ht="43.2" customHeight="1">
      <c r="A9" s="2" t="s">
        <v>13</v>
      </c>
      <c r="B9" s="15">
        <v>745</v>
      </c>
      <c r="C9" s="16">
        <f>D9/L10</f>
        <v>1.2142903711998897E-2</v>
      </c>
      <c r="D9" s="9">
        <f>B9*13.6/10000</f>
        <v>1.0132000000000001</v>
      </c>
      <c r="E9" s="14">
        <v>0</v>
      </c>
      <c r="F9" s="26">
        <f>G9/L10</f>
        <v>0</v>
      </c>
      <c r="G9" s="9">
        <f t="shared" si="0"/>
        <v>0</v>
      </c>
      <c r="H9" s="14">
        <v>0</v>
      </c>
      <c r="I9" s="26">
        <f>J9/L10</f>
        <v>0</v>
      </c>
      <c r="J9" s="9">
        <f t="shared" si="1"/>
        <v>0</v>
      </c>
      <c r="K9" s="19">
        <f t="shared" si="2"/>
        <v>1.0132000000000001</v>
      </c>
      <c r="L9" s="18">
        <f t="shared" si="3"/>
        <v>1.0132000000000001</v>
      </c>
      <c r="M9" s="20"/>
    </row>
    <row r="10" spans="1:14" ht="43.2" customHeight="1">
      <c r="A10" s="12" t="s">
        <v>19</v>
      </c>
      <c r="B10" s="15">
        <f>SUM(B4:B9)</f>
        <v>11228</v>
      </c>
      <c r="C10" s="26">
        <f>D10/L10</f>
        <v>0.18300741325949474</v>
      </c>
      <c r="D10" s="17">
        <f>SUM(D4:D9)</f>
        <v>15.270079999999998</v>
      </c>
      <c r="E10" s="14">
        <f>SUM(E4:E9)</f>
        <v>1904</v>
      </c>
      <c r="F10" s="26">
        <f>G10/L10</f>
        <v>0.73020414268127587</v>
      </c>
      <c r="G10" s="9">
        <f>E10*320/10000</f>
        <v>60.927999999999997</v>
      </c>
      <c r="H10" s="14">
        <f>SUM(H4:H9)</f>
        <v>2263</v>
      </c>
      <c r="I10" s="26">
        <f>J10/L10</f>
        <v>8.6788444059229378E-2</v>
      </c>
      <c r="J10" s="9">
        <f>H10*32/10000</f>
        <v>7.2416</v>
      </c>
      <c r="K10" s="19">
        <f t="shared" si="2"/>
        <v>83.439679999999996</v>
      </c>
      <c r="L10" s="19">
        <f>D10+G10+J10</f>
        <v>83.439679999999996</v>
      </c>
    </row>
    <row r="11" spans="1:14" ht="42" customHeight="1">
      <c r="A11" s="24" t="s">
        <v>14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4" ht="32.4" customHeight="1">
      <c r="A12" s="29" t="s">
        <v>20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</sheetData>
  <mergeCells count="5">
    <mergeCell ref="A12:L12"/>
    <mergeCell ref="A1:L1"/>
    <mergeCell ref="H2:L2"/>
    <mergeCell ref="A11:L11"/>
    <mergeCell ref="B2:C2"/>
  </mergeCells>
  <phoneticPr fontId="7" type="noConversion"/>
  <printOptions horizontalCentered="1"/>
  <pageMargins left="0.70866141732283505" right="0.70866141732283505" top="0.47" bottom="0.28999999999999998" header="0.52" footer="0.31496062992126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2023-12-26T10:31:30Z</cp:lastPrinted>
  <dcterms:created xsi:type="dcterms:W3CDTF">2019-05-15T08:41:00Z</dcterms:created>
  <dcterms:modified xsi:type="dcterms:W3CDTF">2023-12-26T10:31:31Z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1D0DA0FE69FC4F9A84278DAD49FB5E56_13</vt:lpwstr>
  </property>
</Properties>
</file>