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8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G11" i="25"/>
  <c r="E11"/>
  <c r="D11"/>
  <c r="N11"/>
  <c r="O11"/>
  <c r="M8" s="1"/>
  <c r="K11"/>
  <c r="J11"/>
  <c r="H11"/>
  <c r="B11"/>
  <c r="O10"/>
  <c r="K10"/>
  <c r="J10"/>
  <c r="G10"/>
  <c r="D10"/>
  <c r="O9"/>
  <c r="K9"/>
  <c r="J9"/>
  <c r="G9"/>
  <c r="D9"/>
  <c r="O8"/>
  <c r="K8"/>
  <c r="J8"/>
  <c r="G8"/>
  <c r="D8"/>
  <c r="O7"/>
  <c r="K7"/>
  <c r="J7"/>
  <c r="G7"/>
  <c r="D7"/>
  <c r="O6"/>
  <c r="K6"/>
  <c r="J6"/>
  <c r="G6"/>
  <c r="D6"/>
  <c r="O5"/>
  <c r="K5"/>
  <c r="J5"/>
  <c r="G5"/>
  <c r="D5"/>
  <c r="O4"/>
  <c r="K4"/>
  <c r="J4"/>
  <c r="G4"/>
  <c r="D4"/>
  <c r="C7" l="1"/>
  <c r="C11"/>
  <c r="F7"/>
  <c r="F11"/>
  <c r="I7"/>
  <c r="I11"/>
  <c r="M7"/>
  <c r="M11"/>
  <c r="C6"/>
  <c r="C10"/>
  <c r="F6"/>
  <c r="F10"/>
  <c r="I6"/>
  <c r="I10"/>
  <c r="M6"/>
  <c r="M10"/>
  <c r="C5"/>
  <c r="C9"/>
  <c r="F5"/>
  <c r="F9"/>
  <c r="I5"/>
  <c r="I9"/>
  <c r="M5"/>
  <c r="M9"/>
  <c r="C4"/>
  <c r="C8"/>
  <c r="F4"/>
  <c r="F8"/>
  <c r="I4"/>
  <c r="I8"/>
  <c r="M4"/>
</calcChain>
</file>

<file path=xl/sharedStrings.xml><?xml version="1.0" encoding="utf-8"?>
<sst xmlns="http://schemas.openxmlformats.org/spreadsheetml/2006/main" count="29" uniqueCount="23">
  <si>
    <t>项目名称   （两级选项）</t>
  </si>
  <si>
    <t>单位：万元</t>
  </si>
  <si>
    <t>分配因素1
（2022年度养殖环节病死猪数量，头）</t>
  </si>
  <si>
    <t>占比%</t>
  </si>
  <si>
    <t>金额</t>
  </si>
  <si>
    <t>分配因素2
（2022年度屠宰环节病死猪损失补贴数量，头）</t>
  </si>
  <si>
    <t>分配因素3
（2022年度屠宰环节病死猪无害化处理数量，头）</t>
  </si>
  <si>
    <t>无害化处理政策补贴</t>
  </si>
  <si>
    <t>分配因素4
（市动物卫生处理中心，个）</t>
  </si>
  <si>
    <t>合计</t>
  </si>
  <si>
    <t>溧阳市</t>
  </si>
  <si>
    <t>金坛区</t>
  </si>
  <si>
    <t>武进区</t>
  </si>
  <si>
    <t>新北区</t>
  </si>
  <si>
    <t>天宁区</t>
  </si>
  <si>
    <t>钟楼区</t>
  </si>
  <si>
    <t>经开区</t>
  </si>
  <si>
    <t>农业公共服务专项资金分配建议表</t>
    <phoneticPr fontId="7" type="noConversion"/>
  </si>
  <si>
    <t>辖市、区</t>
    <phoneticPr fontId="7" type="noConversion"/>
  </si>
  <si>
    <t>﹡畜产品质量安全（无害化处理、畜禽屠宰监管）</t>
    <phoneticPr fontId="7" type="noConversion"/>
  </si>
  <si>
    <t>合  计</t>
    <phoneticPr fontId="7" type="noConversion"/>
  </si>
  <si>
    <t>责任处站：畜牧兽医处</t>
    <phoneticPr fontId="7" type="noConversion"/>
  </si>
  <si>
    <t xml:space="preserve">注：1、养殖环节病死猪无害化处理补贴市级配套标准为8元/头，屠宰环节病死猪损失补贴市级配套标准为240元/头，屠宰环节病死猪无害化处理补贴市级配套标准为24元/头。2、市动物卫生处理中心市级财政定额补贴为160万元/年。3、标“﹡”号为约束性任务资金
</t>
    <phoneticPr fontId="7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</si>
</sst>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00_);[Red]\(0.000\)"/>
    <numFmt numFmtId="178" formatCode="0_);[Red]\(0\)"/>
  </numFmts>
  <fonts count="8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8" fontId="0" fillId="0" borderId="0" xfId="0" applyNumberFormat="1">
      <alignment vertical="center"/>
    </xf>
    <xf numFmtId="177" fontId="2" fillId="0" borderId="0" xfId="0" applyNumberFormat="1" applyFont="1" applyFill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topLeftCell="A7" zoomScale="80" zoomScaleNormal="80" workbookViewId="0">
      <selection activeCell="R9" sqref="R9"/>
    </sheetView>
  </sheetViews>
  <sheetFormatPr defaultColWidth="9" defaultRowHeight="14.4"/>
  <cols>
    <col min="1" max="1" width="16.6640625" customWidth="1"/>
    <col min="2" max="2" width="13.21875" style="21" customWidth="1"/>
    <col min="3" max="3" width="7" style="26" customWidth="1"/>
    <col min="4" max="4" width="9.88671875" style="22" customWidth="1"/>
    <col min="5" max="5" width="12.33203125" style="21" customWidth="1"/>
    <col min="6" max="6" width="7.44140625" style="26" customWidth="1"/>
    <col min="7" max="7" width="9.6640625" style="19" customWidth="1"/>
    <col min="8" max="8" width="12.44140625" style="19" customWidth="1"/>
    <col min="9" max="9" width="7.77734375" style="26" customWidth="1"/>
    <col min="10" max="10" width="9" style="21"/>
    <col min="11" max="11" width="10" style="23" customWidth="1"/>
    <col min="12" max="12" width="10.6640625" style="21" customWidth="1"/>
    <col min="13" max="13" width="9" style="26" customWidth="1"/>
    <col min="14" max="14" width="7.109375" style="24" customWidth="1"/>
    <col min="15" max="15" width="15.6640625" style="22" customWidth="1"/>
  </cols>
  <sheetData>
    <row r="1" spans="1:18" ht="72" customHeight="1">
      <c r="A1" s="30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8" ht="46.8" customHeight="1">
      <c r="A2" s="2" t="s">
        <v>0</v>
      </c>
      <c r="B2" s="33" t="s">
        <v>19</v>
      </c>
      <c r="C2" s="33"/>
      <c r="D2" s="33"/>
      <c r="E2" s="33"/>
      <c r="F2" s="33"/>
      <c r="G2" s="6"/>
      <c r="I2" s="27"/>
      <c r="J2" s="20"/>
      <c r="K2" s="20"/>
      <c r="L2" s="20"/>
      <c r="M2" s="27"/>
      <c r="N2" s="20"/>
      <c r="O2" s="20" t="s">
        <v>1</v>
      </c>
    </row>
    <row r="3" spans="1:18" ht="123" customHeight="1">
      <c r="A3" s="3" t="s">
        <v>18</v>
      </c>
      <c r="B3" s="4" t="s">
        <v>2</v>
      </c>
      <c r="C3" s="25" t="s">
        <v>3</v>
      </c>
      <c r="D3" s="7" t="s">
        <v>4</v>
      </c>
      <c r="E3" s="8" t="s">
        <v>5</v>
      </c>
      <c r="F3" s="25" t="s">
        <v>3</v>
      </c>
      <c r="G3" s="9" t="s">
        <v>4</v>
      </c>
      <c r="H3" s="8" t="s">
        <v>6</v>
      </c>
      <c r="I3" s="25" t="s">
        <v>3</v>
      </c>
      <c r="J3" s="9" t="s">
        <v>4</v>
      </c>
      <c r="K3" s="16" t="s">
        <v>7</v>
      </c>
      <c r="L3" s="16" t="s">
        <v>8</v>
      </c>
      <c r="M3" s="28" t="s">
        <v>3</v>
      </c>
      <c r="N3" s="17" t="s">
        <v>4</v>
      </c>
      <c r="O3" s="18" t="s">
        <v>9</v>
      </c>
    </row>
    <row r="4" spans="1:18" ht="30.9" customHeight="1">
      <c r="A4" s="3" t="s">
        <v>10</v>
      </c>
      <c r="B4" s="4">
        <v>1115</v>
      </c>
      <c r="C4" s="25">
        <f>D4/O11</f>
        <v>3.8132955765771311E-3</v>
      </c>
      <c r="D4" s="7">
        <f>B4*8/10000</f>
        <v>0.89200000000000002</v>
      </c>
      <c r="E4" s="8">
        <v>482</v>
      </c>
      <c r="F4" s="25">
        <f>G4/O11</f>
        <v>4.945314263435454E-2</v>
      </c>
      <c r="G4" s="7">
        <f>E4*240/10000</f>
        <v>11.568</v>
      </c>
      <c r="H4" s="8">
        <v>562</v>
      </c>
      <c r="I4" s="25">
        <f>J4/O11</f>
        <v>5.7661133113085586E-3</v>
      </c>
      <c r="J4" s="7">
        <f>H4*24/10000</f>
        <v>1.3488</v>
      </c>
      <c r="K4" s="18">
        <f>D4+G4+J4</f>
        <v>13.8088</v>
      </c>
      <c r="L4" s="17">
        <v>0</v>
      </c>
      <c r="M4" s="28">
        <f>N4/O11</f>
        <v>0</v>
      </c>
      <c r="N4" s="17">
        <v>0</v>
      </c>
      <c r="O4" s="18">
        <f>K4+N4</f>
        <v>13.8088</v>
      </c>
    </row>
    <row r="5" spans="1:18" ht="63.9" customHeight="1">
      <c r="A5" s="10" t="s">
        <v>11</v>
      </c>
      <c r="B5" s="11">
        <v>6969</v>
      </c>
      <c r="C5" s="14">
        <f>D5/O11</f>
        <v>2.3833952352615269E-2</v>
      </c>
      <c r="D5" s="7">
        <f t="shared" ref="D5:D10" si="0">B5*8/10000</f>
        <v>5.5751999999999997</v>
      </c>
      <c r="E5" s="12">
        <v>793</v>
      </c>
      <c r="F5" s="25">
        <f>G5/O11</f>
        <v>8.1361705620421471E-2</v>
      </c>
      <c r="G5" s="7">
        <f t="shared" ref="G5:G10" si="1">E5*240/10000</f>
        <v>19.032</v>
      </c>
      <c r="H5" s="12">
        <v>845</v>
      </c>
      <c r="I5" s="25">
        <f>J5/O11</f>
        <v>8.6696899431596645E-3</v>
      </c>
      <c r="J5" s="7">
        <f t="shared" ref="J5:J11" si="2">H5*24/10000</f>
        <v>2.028</v>
      </c>
      <c r="K5" s="18">
        <f t="shared" ref="K5:K11" si="3">D5+G5+J5</f>
        <v>26.635200000000001</v>
      </c>
      <c r="L5" s="12">
        <v>1</v>
      </c>
      <c r="M5" s="25">
        <f>N5/O11</f>
        <v>0.68399920656092028</v>
      </c>
      <c r="N5" s="12">
        <v>160</v>
      </c>
      <c r="O5" s="18">
        <f t="shared" ref="O5:O11" si="4">K5+N5</f>
        <v>186.6352</v>
      </c>
    </row>
    <row r="6" spans="1:18" ht="36.9" customHeight="1">
      <c r="A6" s="10" t="s">
        <v>12</v>
      </c>
      <c r="B6" s="11">
        <v>1910</v>
      </c>
      <c r="C6" s="14">
        <f>D6/O11</f>
        <v>6.5321924226567889E-3</v>
      </c>
      <c r="D6" s="7">
        <f t="shared" si="0"/>
        <v>1.528</v>
      </c>
      <c r="E6" s="12">
        <v>0</v>
      </c>
      <c r="F6" s="25">
        <f>G6/O11</f>
        <v>0</v>
      </c>
      <c r="G6" s="7">
        <f t="shared" si="1"/>
        <v>0</v>
      </c>
      <c r="H6" s="12">
        <v>0</v>
      </c>
      <c r="I6" s="25">
        <f>J6/O11</f>
        <v>0</v>
      </c>
      <c r="J6" s="7">
        <f t="shared" si="2"/>
        <v>0</v>
      </c>
      <c r="K6" s="18">
        <f t="shared" si="3"/>
        <v>1.528</v>
      </c>
      <c r="L6" s="12">
        <v>0</v>
      </c>
      <c r="M6" s="25">
        <f>N6/O11</f>
        <v>0</v>
      </c>
      <c r="N6" s="12">
        <v>0</v>
      </c>
      <c r="O6" s="18">
        <f t="shared" si="4"/>
        <v>1.528</v>
      </c>
    </row>
    <row r="7" spans="1:18" ht="36.9" customHeight="1">
      <c r="A7" s="10" t="s">
        <v>13</v>
      </c>
      <c r="B7" s="12">
        <v>1073</v>
      </c>
      <c r="C7" s="14">
        <f>D7/O11</f>
        <v>3.669655743199338E-3</v>
      </c>
      <c r="D7" s="7">
        <f t="shared" si="0"/>
        <v>0.85840000000000005</v>
      </c>
      <c r="E7" s="12">
        <v>547</v>
      </c>
      <c r="F7" s="25">
        <f>G7/O11</f>
        <v>5.6122134898323517E-2</v>
      </c>
      <c r="G7" s="7">
        <f t="shared" si="1"/>
        <v>13.128</v>
      </c>
      <c r="H7" s="12">
        <v>644</v>
      </c>
      <c r="I7" s="25">
        <f>J7/O11</f>
        <v>6.6074323353784905E-3</v>
      </c>
      <c r="J7" s="7">
        <f t="shared" si="2"/>
        <v>1.5456000000000001</v>
      </c>
      <c r="K7" s="18">
        <f t="shared" si="3"/>
        <v>15.532</v>
      </c>
      <c r="L7" s="12">
        <v>0</v>
      </c>
      <c r="M7" s="25">
        <f>N7/O11</f>
        <v>0</v>
      </c>
      <c r="N7" s="12">
        <v>0</v>
      </c>
      <c r="O7" s="18">
        <f t="shared" si="4"/>
        <v>15.532</v>
      </c>
    </row>
    <row r="8" spans="1:18" ht="36.9" customHeight="1">
      <c r="A8" s="1" t="s">
        <v>14</v>
      </c>
      <c r="B8" s="12">
        <v>531</v>
      </c>
      <c r="C8" s="14">
        <f>D8/O11</f>
        <v>1.8160178934192436E-3</v>
      </c>
      <c r="D8" s="7">
        <f t="shared" si="0"/>
        <v>0.42480000000000001</v>
      </c>
      <c r="E8" s="12">
        <v>0</v>
      </c>
      <c r="F8" s="25">
        <f>G8/O11</f>
        <v>0</v>
      </c>
      <c r="G8" s="7">
        <f t="shared" si="1"/>
        <v>0</v>
      </c>
      <c r="H8" s="12">
        <v>0</v>
      </c>
      <c r="I8" s="25">
        <f>J8/O11</f>
        <v>0</v>
      </c>
      <c r="J8" s="7">
        <f t="shared" si="2"/>
        <v>0</v>
      </c>
      <c r="K8" s="18">
        <f t="shared" si="3"/>
        <v>0.42480000000000001</v>
      </c>
      <c r="L8" s="12">
        <v>0</v>
      </c>
      <c r="M8" s="25">
        <f>N8/O11</f>
        <v>0</v>
      </c>
      <c r="N8" s="12">
        <v>0</v>
      </c>
      <c r="O8" s="18">
        <f t="shared" si="4"/>
        <v>0.42480000000000001</v>
      </c>
      <c r="R8" s="5"/>
    </row>
    <row r="9" spans="1:18" ht="36.9" customHeight="1">
      <c r="A9" s="1" t="s">
        <v>15</v>
      </c>
      <c r="B9" s="12">
        <v>0</v>
      </c>
      <c r="C9" s="14">
        <f>D9/O11</f>
        <v>0</v>
      </c>
      <c r="D9" s="7">
        <f t="shared" si="0"/>
        <v>0</v>
      </c>
      <c r="E9" s="12">
        <v>564</v>
      </c>
      <c r="F9" s="25">
        <f>G9/O11</f>
        <v>5.7866332875053855E-2</v>
      </c>
      <c r="G9" s="7">
        <f t="shared" si="1"/>
        <v>13.536</v>
      </c>
      <c r="H9" s="12">
        <v>774</v>
      </c>
      <c r="I9" s="25">
        <f>J9/O11</f>
        <v>7.9412307881722849E-3</v>
      </c>
      <c r="J9" s="7">
        <f t="shared" si="2"/>
        <v>1.8575999999999999</v>
      </c>
      <c r="K9" s="18">
        <f t="shared" si="3"/>
        <v>15.393599999999999</v>
      </c>
      <c r="L9" s="12">
        <v>0</v>
      </c>
      <c r="M9" s="25">
        <f>N9/O11</f>
        <v>0</v>
      </c>
      <c r="N9" s="12">
        <v>0</v>
      </c>
      <c r="O9" s="18">
        <f t="shared" si="4"/>
        <v>15.393599999999999</v>
      </c>
    </row>
    <row r="10" spans="1:18" ht="36.9" customHeight="1">
      <c r="A10" s="1" t="s">
        <v>16</v>
      </c>
      <c r="B10" s="13">
        <v>745</v>
      </c>
      <c r="C10" s="14">
        <f>D10/O11</f>
        <v>2.5478970444394282E-3</v>
      </c>
      <c r="D10" s="7">
        <f t="shared" si="0"/>
        <v>0.59599999999999997</v>
      </c>
      <c r="E10" s="12">
        <v>0</v>
      </c>
      <c r="F10" s="25">
        <f>G10/O11</f>
        <v>0</v>
      </c>
      <c r="G10" s="7">
        <f t="shared" si="1"/>
        <v>0</v>
      </c>
      <c r="H10" s="12">
        <v>0</v>
      </c>
      <c r="I10" s="25">
        <f>J10/O11</f>
        <v>0</v>
      </c>
      <c r="J10" s="7">
        <f t="shared" si="2"/>
        <v>0</v>
      </c>
      <c r="K10" s="18">
        <f t="shared" si="3"/>
        <v>0.59599999999999997</v>
      </c>
      <c r="L10" s="12">
        <v>0</v>
      </c>
      <c r="M10" s="25">
        <f>N10/O11</f>
        <v>0</v>
      </c>
      <c r="N10" s="12">
        <v>0</v>
      </c>
      <c r="O10" s="18">
        <f t="shared" si="4"/>
        <v>0.59599999999999997</v>
      </c>
      <c r="Q10" s="5"/>
    </row>
    <row r="11" spans="1:18" ht="45.6" customHeight="1">
      <c r="A11" s="10" t="s">
        <v>20</v>
      </c>
      <c r="B11" s="13">
        <f>SUM(B4:B10)</f>
        <v>12343</v>
      </c>
      <c r="C11" s="25">
        <f>D11/O11</f>
        <v>4.2213011032907199E-2</v>
      </c>
      <c r="D11" s="15">
        <f>SUM(D4:D10)</f>
        <v>9.8743999999999996</v>
      </c>
      <c r="E11" s="12">
        <f>SUM(E4:E10)</f>
        <v>2386</v>
      </c>
      <c r="F11" s="25">
        <f>G11/O11</f>
        <v>0.24480331602815339</v>
      </c>
      <c r="G11" s="7">
        <f>E11*240/10000</f>
        <v>57.264000000000003</v>
      </c>
      <c r="H11" s="12">
        <f>SUM(H4:H10)</f>
        <v>2825</v>
      </c>
      <c r="I11" s="25">
        <f>J11/O11</f>
        <v>2.8984466378018998E-2</v>
      </c>
      <c r="J11" s="7">
        <f t="shared" si="2"/>
        <v>6.78</v>
      </c>
      <c r="K11" s="18">
        <f t="shared" si="3"/>
        <v>73.918400000000005</v>
      </c>
      <c r="L11" s="12">
        <v>1</v>
      </c>
      <c r="M11" s="25">
        <f>N11/O11</f>
        <v>0.68399920656092028</v>
      </c>
      <c r="N11" s="12">
        <f>SUM(N4:N10)</f>
        <v>160</v>
      </c>
      <c r="O11" s="18">
        <f t="shared" si="4"/>
        <v>233.91840000000002</v>
      </c>
    </row>
    <row r="12" spans="1:18" ht="53.4" customHeight="1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8" ht="36" customHeight="1">
      <c r="A13" s="29" t="s">
        <v>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</row>
  </sheetData>
  <mergeCells count="4">
    <mergeCell ref="A13:O13"/>
    <mergeCell ref="A1:O1"/>
    <mergeCell ref="A12:O12"/>
    <mergeCell ref="B2:F2"/>
  </mergeCells>
  <phoneticPr fontId="7" type="noConversion"/>
  <printOptions horizontalCentered="1"/>
  <pageMargins left="0.33" right="0.28000000000000003" top="0.18" bottom="0.19" header="0.19" footer="0.17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2023-04-11T03:01:03Z</cp:lastPrinted>
  <dcterms:created xsi:type="dcterms:W3CDTF">2019-05-15T08:41:00Z</dcterms:created>
  <dcterms:modified xsi:type="dcterms:W3CDTF">2023-04-11T03:01:04Z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E49209CDFDEC4CD0A227AA7EBA3264DF</vt:lpwstr>
  </property>
</Properties>
</file>