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256" windowHeight="12540" activeTab="1"/>
  </bookViews>
  <sheets>
    <sheet name="绿色高效种养业发展" sheetId="10" r:id="rId1"/>
    <sheet name="农产品加工及流通能力提升" sheetId="8" r:id="rId2"/>
    <sheet name="农村一二三产业融合发展" sheetId="11" r:id="rId3"/>
    <sheet name="村级集体经济发展（经济发展类）" sheetId="2" r:id="rId4"/>
    <sheet name="村级集体经济发展 （扶贫增收类）" sheetId="12" r:id="rId5"/>
  </sheets>
  <definedNames>
    <definedName name="_xlnm._FilterDatabase" localSheetId="0" hidden="1">绿色高效种养业发展!$A$4:$H$27</definedName>
    <definedName name="_xlnm._FilterDatabase" localSheetId="1" hidden="1">农产品加工及流通能力提升!$A$4:$I$16</definedName>
    <definedName name="_xlnm.Print_Titles" localSheetId="3">'村级集体经济发展（经济发展类）'!$1:$2</definedName>
    <definedName name="_xlnm.Print_Titles" localSheetId="0">绿色高效种养业发展!$1:$4</definedName>
    <definedName name="_xlnm.Print_Titles" localSheetId="1">农产品加工及流通能力提升!$1:$4</definedName>
  </definedNames>
  <calcPr calcId="125725"/>
</workbook>
</file>

<file path=xl/calcChain.xml><?xml version="1.0" encoding="utf-8"?>
<calcChain xmlns="http://schemas.openxmlformats.org/spreadsheetml/2006/main">
  <c r="F7" i="11"/>
  <c r="F8"/>
  <c r="F9"/>
  <c r="F10"/>
  <c r="F12"/>
  <c r="F14"/>
  <c r="F15"/>
  <c r="F17"/>
  <c r="F19"/>
  <c r="H13"/>
  <c r="H5" s="1"/>
  <c r="F19" i="2" l="1"/>
  <c r="I30" i="8"/>
  <c r="H32"/>
  <c r="I32"/>
  <c r="H30"/>
  <c r="H26"/>
  <c r="I26"/>
  <c r="H24"/>
  <c r="I24"/>
  <c r="H17"/>
  <c r="I17"/>
  <c r="H11"/>
  <c r="I11"/>
  <c r="G32"/>
  <c r="G30"/>
  <c r="G26"/>
  <c r="G24"/>
  <c r="G17"/>
  <c r="I10" l="1"/>
  <c r="H10"/>
  <c r="G26" i="10"/>
  <c r="H26"/>
  <c r="G20"/>
  <c r="H20"/>
  <c r="G16"/>
  <c r="H16"/>
  <c r="G11" i="8"/>
  <c r="G10" s="1"/>
  <c r="G11" i="10"/>
  <c r="H11"/>
  <c r="G13" i="11"/>
  <c r="F13" s="1"/>
  <c r="G11"/>
  <c r="F11" s="1"/>
  <c r="G6"/>
  <c r="F6" s="1"/>
  <c r="F32" i="8"/>
  <c r="F17"/>
  <c r="F11"/>
  <c r="G10" i="10" l="1"/>
  <c r="H10"/>
  <c r="G18" i="11"/>
  <c r="F18" s="1"/>
  <c r="G16"/>
  <c r="F16" s="1"/>
  <c r="F30" i="8"/>
  <c r="F26"/>
  <c r="F24"/>
  <c r="G5" i="11" l="1"/>
  <c r="F5" s="1"/>
  <c r="F10" i="8"/>
  <c r="F26" i="10"/>
  <c r="F20"/>
  <c r="F16"/>
  <c r="F11"/>
  <c r="F10" l="1"/>
  <c r="F4" i="2"/>
  <c r="F17"/>
  <c r="F8"/>
  <c r="F6"/>
  <c r="F6" i="12"/>
  <c r="F4"/>
  <c r="F3" l="1"/>
  <c r="F3" i="2"/>
</calcChain>
</file>

<file path=xl/sharedStrings.xml><?xml version="1.0" encoding="utf-8"?>
<sst xmlns="http://schemas.openxmlformats.org/spreadsheetml/2006/main" count="327" uniqueCount="182">
  <si>
    <t>序号</t>
  </si>
  <si>
    <t>辖市区</t>
  </si>
  <si>
    <t>项目类型</t>
  </si>
  <si>
    <t>项目名称</t>
  </si>
  <si>
    <t>项目单位</t>
  </si>
  <si>
    <t>备注</t>
  </si>
  <si>
    <t>绿色高效种养业发展</t>
  </si>
  <si>
    <t>农产品加工及流通能力提升</t>
  </si>
  <si>
    <t>农村一二三产业融合发展</t>
  </si>
  <si>
    <t>村级集体经济（扶贫增收类）</t>
  </si>
  <si>
    <t>村级集体经济（经济发展类）</t>
  </si>
  <si>
    <t>合    计</t>
  </si>
  <si>
    <t>溧阳市小计</t>
  </si>
  <si>
    <t>溧阳市</t>
  </si>
  <si>
    <t>海哥家庭农场连栋大棚建设</t>
  </si>
  <si>
    <t>溧阳市南渡海哥家庭农场</t>
  </si>
  <si>
    <t>庆丰农业生态园连栋大棚建设</t>
  </si>
  <si>
    <t>溧阳市天目湖石塘坝农业生态园</t>
  </si>
  <si>
    <t>曹山现代农业示范区高效农业设施大棚建设</t>
  </si>
  <si>
    <t>溧阳曹山现代农业示范区发展有限公司</t>
  </si>
  <si>
    <t>溧阳圃美鲜农业生物科技开发有限公司</t>
  </si>
  <si>
    <t>岁丰稻米加工项目</t>
  </si>
  <si>
    <t>溧阳市岁丰农业科技有限公司</t>
  </si>
  <si>
    <t>溧阳久和饲料加工能力提升项目</t>
  </si>
  <si>
    <t>溧阳市久和饲料有限公司</t>
  </si>
  <si>
    <t>圣华农产品加工和冷链仓储项目</t>
  </si>
  <si>
    <t>江苏圣华农业科技有限公司</t>
  </si>
  <si>
    <t>苏优精品大米及方便米制品生产项目</t>
  </si>
  <si>
    <t>江苏天目家园生态农业发展有限公司</t>
  </si>
  <si>
    <t>天目湖白茶智慧生产流水线建设</t>
  </si>
  <si>
    <t>溧阳市天目湖玉枝特种茶果园艺场</t>
  </si>
  <si>
    <t>金坛区小计</t>
  </si>
  <si>
    <t>武进区小计</t>
  </si>
  <si>
    <t>武进区</t>
  </si>
  <si>
    <t>壹方农业产业园温室生产设施及仓储设施建设工程</t>
  </si>
  <si>
    <t>江苏壹方农业科技发展有限公司</t>
  </si>
  <si>
    <t>国兰种植培育示范基地</t>
  </si>
  <si>
    <t>常州国兰文化发展有限公司</t>
  </si>
  <si>
    <t>常州市沃方智慧农业有限公司</t>
  </si>
  <si>
    <t>高档花卉生产设施建设</t>
  </si>
  <si>
    <t>常州市祝庄园艺有限公司</t>
  </si>
  <si>
    <t>钟楼区小计</t>
  </si>
  <si>
    <t>经开区小计</t>
  </si>
  <si>
    <t>溧阳市上兴镇练庄村粮库建设</t>
  </si>
  <si>
    <t>溧阳市上兴镇练庄村村民委员会</t>
  </si>
  <si>
    <t>金坛区</t>
  </si>
  <si>
    <t>朱林镇唐王村老旧厂房改造工程</t>
  </si>
  <si>
    <t>常州市金坛区朱林镇唐王村村民委员会</t>
  </si>
  <si>
    <t>武进区雪堰镇南山村社区活动中心新建工程</t>
  </si>
  <si>
    <t>城西回民村永新路176号标准行车车间建设工程</t>
  </si>
  <si>
    <t>洛阳镇阳湖村危房改建工程</t>
  </si>
  <si>
    <t>新北区小计</t>
  </si>
  <si>
    <t>新北区</t>
  </si>
  <si>
    <t>钟楼区</t>
  </si>
  <si>
    <t>新中村委老厂房改造工程</t>
  </si>
  <si>
    <t>通用休闲农业建设项目</t>
  </si>
  <si>
    <t>江苏通用现代设施农业有限公司</t>
  </si>
  <si>
    <t>南山和园休闲观光项目</t>
  </si>
  <si>
    <t>江苏南山龙祥现代农业有限公司</t>
  </si>
  <si>
    <t>白露山休闲提升建设项目</t>
  </si>
  <si>
    <t>溧阳市白露山生态农业发展有限公司</t>
  </si>
  <si>
    <t>芸溪生态园休闲农业提升项目</t>
  </si>
  <si>
    <t>溧阳市芸溪生态农业发展有限公司</t>
  </si>
  <si>
    <t>茅山茶海茶旅融合配套设施提升项目</t>
  </si>
  <si>
    <t>江苏茅山茶海有限公司</t>
  </si>
  <si>
    <t>常州市万川园林绿化工程有限公司</t>
  </si>
  <si>
    <t>新康村休闲观光项目建设</t>
  </si>
  <si>
    <t>常州市科循农业科技有限公司</t>
  </si>
  <si>
    <t>田妈妈“蝶恋花”农创项目</t>
  </si>
  <si>
    <t>常州田妈妈农业生态园有限公司</t>
  </si>
  <si>
    <t>常州市佳佳农业有限公司</t>
  </si>
  <si>
    <t>经开区</t>
  </si>
  <si>
    <t>预制食品洁净车间、生产线及设施配套建设</t>
  </si>
  <si>
    <t>常州市蒋记食品有限公司</t>
  </si>
  <si>
    <t>熟肉干制品及酱卤肉制品生产升级改造</t>
  </si>
  <si>
    <t>常州市中意食品有限公司</t>
  </si>
  <si>
    <t>豆制品生产设备、设施扩能提升及车间升级改造项目</t>
  </si>
  <si>
    <t>常州市津津乐食品有限公司</t>
  </si>
  <si>
    <t>禽肉类腌腊制品深加工</t>
  </si>
  <si>
    <t>常州市长久润食品有限公司</t>
  </si>
  <si>
    <t>农村一二三产业融合发展</t>
    <phoneticPr fontId="15" type="noConversion"/>
  </si>
  <si>
    <t>常州鸣源智慧牧场建设项目</t>
  </si>
  <si>
    <t>常州鸣源牧业有限公司</t>
  </si>
  <si>
    <t>米猪原种场新建项目</t>
  </si>
  <si>
    <t>常州市金坛米猪原种场</t>
  </si>
  <si>
    <t>利得畜禽养鸡场建设项目</t>
  </si>
  <si>
    <t>常州市金坛区利得畜禽有限公司</t>
  </si>
  <si>
    <t>常州市志华牧业有限公司</t>
  </si>
  <si>
    <t>常州市年华牧业有限公司</t>
  </si>
  <si>
    <t>溧阳市</t>
    <phoneticPr fontId="28" type="noConversion"/>
  </si>
  <si>
    <t>村级集体经济（经济发展类）</t>
    <phoneticPr fontId="29" type="noConversion"/>
  </si>
  <si>
    <t>购置综合大楼</t>
    <phoneticPr fontId="28" type="noConversion"/>
  </si>
  <si>
    <t>溧阳市古县街道大林村村民委员会</t>
    <phoneticPr fontId="28" type="noConversion"/>
  </si>
  <si>
    <t>购置武进万达中心写字楼301-307室</t>
  </si>
  <si>
    <t>蜂制品生产装备提升改造</t>
  </si>
  <si>
    <t>常州圣贝特蜂产品有限公司</t>
  </si>
  <si>
    <t>卤味生产设备改扩建项目</t>
  </si>
  <si>
    <t>江苏你好鸭食品有限公司</t>
  </si>
  <si>
    <t>饲料成品散装化实施建设项目</t>
  </si>
  <si>
    <t>常州市天牧家禽有限公司</t>
  </si>
  <si>
    <t>高品质农产品加工包装净化车间及配套设施建设项目</t>
  </si>
  <si>
    <t>江苏一号农场科技股份有限公司</t>
  </si>
  <si>
    <t>大米加工生产流水线生产新建项目</t>
  </si>
  <si>
    <t>常州虞记粮油有限公司</t>
  </si>
  <si>
    <t>茶叶生产及加工能力提升项目</t>
  </si>
  <si>
    <t>江苏鑫品茶业有限公司</t>
  </si>
  <si>
    <t>植脂末加工扩能设施建设项目</t>
  </si>
  <si>
    <t>常州市红太阳生物工程有限公司</t>
  </si>
  <si>
    <t>饮料产能提升设备更新项目</t>
  </si>
  <si>
    <t>常州新区怡泰食品有限公司</t>
  </si>
  <si>
    <t>鼎真味复合调味料生产项目</t>
  </si>
  <si>
    <t>常州鼎真味食品有限公司</t>
  </si>
  <si>
    <t>东方航空食品投资有限公司所属常州东方航空食品有限公司集约化配餐中心一期项目</t>
  </si>
  <si>
    <t>常州东方航空食品有限公司</t>
  </si>
  <si>
    <t>天宁区</t>
  </si>
  <si>
    <t>果蔬深加工冻干锁鲜生产线建设工程</t>
  </si>
  <si>
    <t>爱巢生物科技（常州）有限公司</t>
  </si>
  <si>
    <t>金坛区</t>
    <phoneticPr fontId="29" type="noConversion"/>
  </si>
  <si>
    <t>村级集体经济（经济发展类）</t>
    <phoneticPr fontId="29" type="noConversion"/>
  </si>
  <si>
    <t>儒林镇柚山村购置公寓楼</t>
    <phoneticPr fontId="28" type="noConversion"/>
  </si>
  <si>
    <t>金坛区儒林镇柚山村村民委员会</t>
    <phoneticPr fontId="28" type="noConversion"/>
  </si>
  <si>
    <t>武进区</t>
    <phoneticPr fontId="28" type="noConversion"/>
  </si>
  <si>
    <t>武进区湖塘镇老坝股份经济合作社</t>
    <phoneticPr fontId="28" type="noConversion"/>
  </si>
  <si>
    <t>购置武进万达广场2幢3710-3718写字楼</t>
    <phoneticPr fontId="28" type="noConversion"/>
  </si>
  <si>
    <t>武进区湖塘镇何留社区股份经济合作社</t>
    <phoneticPr fontId="28" type="noConversion"/>
  </si>
  <si>
    <t>购置绿地峰云汇商铺21幢1-9号</t>
    <phoneticPr fontId="28" type="noConversion"/>
  </si>
  <si>
    <t>武进区湖塘镇沙塘岸股份经济合作社</t>
    <phoneticPr fontId="28" type="noConversion"/>
  </si>
  <si>
    <t>购置湖塘镇香聚雅苑9-106#、9-107#、9-108#、9-207#、9-208#、9-209#商铺</t>
    <phoneticPr fontId="28" type="noConversion"/>
  </si>
  <si>
    <t>武进区湖塘镇湖塘社区股份经济合作社</t>
    <phoneticPr fontId="28" type="noConversion"/>
  </si>
  <si>
    <t>新北区</t>
    <phoneticPr fontId="28" type="noConversion"/>
  </si>
  <si>
    <t>薛家镇叶家村委购置商铺</t>
    <phoneticPr fontId="28" type="noConversion"/>
  </si>
  <si>
    <t>新北区薛家镇叶家村村民委员会</t>
    <phoneticPr fontId="28" type="noConversion"/>
  </si>
  <si>
    <t>钟楼区</t>
    <phoneticPr fontId="28" type="noConversion"/>
  </si>
  <si>
    <t>购置兰亭苑3幢16-33号（状元楼大酒店）资产项目</t>
    <phoneticPr fontId="28" type="noConversion"/>
  </si>
  <si>
    <t>钟楼区五星街道汤家村村民委员会</t>
    <phoneticPr fontId="28" type="noConversion"/>
  </si>
  <si>
    <t>购买平岗星苑9号商铺</t>
    <phoneticPr fontId="28" type="noConversion"/>
  </si>
  <si>
    <t>钟楼区五星街道平岗村村民委员会</t>
    <phoneticPr fontId="28" type="noConversion"/>
  </si>
  <si>
    <t>购置御水华庭商铺</t>
    <phoneticPr fontId="28" type="noConversion"/>
  </si>
  <si>
    <t>钟楼区西林街道朱夏墅村股份经济合作社</t>
    <phoneticPr fontId="28" type="noConversion"/>
  </si>
  <si>
    <t>村级集体经济（扶贫增收类）</t>
    <phoneticPr fontId="15" type="noConversion"/>
  </si>
  <si>
    <t>村级集体经济（扶贫增收类）</t>
    <phoneticPr fontId="28" type="noConversion"/>
  </si>
  <si>
    <t>金坛区小计</t>
    <phoneticPr fontId="15" type="noConversion"/>
  </si>
  <si>
    <t>资金来源</t>
    <phoneticPr fontId="15" type="noConversion"/>
  </si>
  <si>
    <t>市资金</t>
    <phoneticPr fontId="15" type="noConversion"/>
  </si>
  <si>
    <t>省资金</t>
    <phoneticPr fontId="15" type="noConversion"/>
  </si>
  <si>
    <t>中央资金</t>
    <phoneticPr fontId="15" type="noConversion"/>
  </si>
  <si>
    <t>新北区小计</t>
    <phoneticPr fontId="15" type="noConversion"/>
  </si>
  <si>
    <t>天宁区小计</t>
    <phoneticPr fontId="15" type="noConversion"/>
  </si>
  <si>
    <t>经开区小计</t>
    <phoneticPr fontId="15" type="noConversion"/>
  </si>
  <si>
    <t>资金来源</t>
    <phoneticPr fontId="15" type="noConversion"/>
  </si>
  <si>
    <t>2021年预算市资金（常财农〔2022〕58号）</t>
    <phoneticPr fontId="15" type="noConversion"/>
  </si>
  <si>
    <t>市资金</t>
    <phoneticPr fontId="15" type="noConversion"/>
  </si>
  <si>
    <t>绿色高效种养业发展</t>
    <phoneticPr fontId="15" type="noConversion"/>
  </si>
  <si>
    <t>溧阳圃美鲜现代设施水培生姜基地建设</t>
    <phoneticPr fontId="15" type="noConversion"/>
  </si>
  <si>
    <r>
      <t>2021</t>
    </r>
    <r>
      <rPr>
        <sz val="11"/>
        <color theme="1"/>
        <rFont val="宋体"/>
        <family val="3"/>
        <charset val="134"/>
      </rPr>
      <t>年度创意体验农业项目工程</t>
    </r>
  </si>
  <si>
    <t>武进区小计</t>
    <phoneticPr fontId="15" type="noConversion"/>
  </si>
  <si>
    <t>补助资金（万元）</t>
    <phoneticPr fontId="28" type="noConversion"/>
  </si>
  <si>
    <t>沃方农业产业园智能连栋温室大棚建设项目</t>
    <phoneticPr fontId="15" type="noConversion"/>
  </si>
  <si>
    <t>洛阳镇岑村机械装配车间新建工程</t>
    <phoneticPr fontId="28" type="noConversion"/>
  </si>
  <si>
    <t>新华路6号厂房翻修与停车场改造项目</t>
    <phoneticPr fontId="28" type="noConversion"/>
  </si>
  <si>
    <t>钟楼区五星街道新中村村民委员会</t>
    <phoneticPr fontId="28" type="noConversion"/>
  </si>
  <si>
    <t>钟楼区永红街道新华村股份经济合作社</t>
    <phoneticPr fontId="28" type="noConversion"/>
  </si>
  <si>
    <t>武进区雪堰镇南山股份经济合作社</t>
    <phoneticPr fontId="28" type="noConversion"/>
  </si>
  <si>
    <t>武进区雪堰镇城西回民村股份经济合作社</t>
    <phoneticPr fontId="28" type="noConversion"/>
  </si>
  <si>
    <t>武进区洛阳镇阳湖村股份经济合作社</t>
    <phoneticPr fontId="28" type="noConversion"/>
  </si>
  <si>
    <t>武进区洛阳镇岑村股份经济合作社</t>
    <phoneticPr fontId="28" type="noConversion"/>
  </si>
  <si>
    <t>常州市志华礼嘉场母猪舍新建项目</t>
    <phoneticPr fontId="15" type="noConversion"/>
  </si>
  <si>
    <t>常州市年华遥观场育肥舍新建项目</t>
    <phoneticPr fontId="15" type="noConversion"/>
  </si>
  <si>
    <t>常州万川园林农业产业园旅游休闲一期工程建设项目</t>
    <phoneticPr fontId="15" type="noConversion"/>
  </si>
  <si>
    <t>绿色高效种养业发展</t>
    <phoneticPr fontId="15" type="noConversion"/>
  </si>
  <si>
    <t>农产品加工及流通能力提升</t>
    <phoneticPr fontId="15" type="noConversion"/>
  </si>
  <si>
    <t>2022年农业农村（先建后补类）项目补助资金建议表        绿色高效种养业发展</t>
    <phoneticPr fontId="15" type="noConversion"/>
  </si>
  <si>
    <t>2022年农业农村（先建后补类）项目补助资金建议表     村级集体经济（经济发展类）</t>
    <phoneticPr fontId="28" type="noConversion"/>
  </si>
  <si>
    <t>2022年农业农村（先建后补类）项目补助资金建议表       村级集体经济（扶贫增收类）</t>
    <phoneticPr fontId="15" type="noConversion"/>
  </si>
  <si>
    <t xml:space="preserve">补助金额（小计） </t>
    <phoneticPr fontId="15" type="noConversion"/>
  </si>
  <si>
    <t>单位：万元</t>
    <phoneticPr fontId="15" type="noConversion"/>
  </si>
  <si>
    <t>资金来源</t>
    <phoneticPr fontId="15" type="noConversion"/>
  </si>
  <si>
    <t>单位：万元</t>
    <phoneticPr fontId="15" type="noConversion"/>
  </si>
  <si>
    <t>补助资金 （小计）</t>
    <phoneticPr fontId="15" type="noConversion"/>
  </si>
  <si>
    <t>补助资金  (小计）</t>
    <phoneticPr fontId="15" type="noConversion"/>
  </si>
  <si>
    <t>2022年农业农村（先建后补类）项目补助资金建议表         农村一二三产业融合发展</t>
    <phoneticPr fontId="15" type="noConversion"/>
  </si>
  <si>
    <t>2022年农业农村（先建后补类）项目拟补助资金建议表                         农产品加工及流通能力提升</t>
    <phoneticPr fontId="15" type="noConversion"/>
  </si>
</sst>
</file>

<file path=xl/styles.xml><?xml version="1.0" encoding="utf-8"?>
<styleSheet xmlns="http://schemas.openxmlformats.org/spreadsheetml/2006/main">
  <numFmts count="5">
    <numFmt numFmtId="176" formatCode="0.00;[Red]0.00"/>
    <numFmt numFmtId="177" formatCode="0.00_);[Red]\(0.00\)"/>
    <numFmt numFmtId="178" formatCode="0.00_ "/>
    <numFmt numFmtId="179" formatCode="0;[Red]0"/>
    <numFmt numFmtId="180" formatCode="0_);[Red]\(0\)"/>
  </numFmts>
  <fonts count="37">
    <font>
      <sz val="11"/>
      <color theme="1"/>
      <name val="Tahoma"/>
      <charset val="134"/>
    </font>
    <font>
      <sz val="26"/>
      <color theme="1"/>
      <name val="宋体"/>
      <family val="3"/>
      <charset val="134"/>
    </font>
    <font>
      <sz val="11"/>
      <color theme="1"/>
      <name val="宋体"/>
      <family val="3"/>
      <charset val="134"/>
    </font>
    <font>
      <b/>
      <sz val="11"/>
      <name val="宋体"/>
      <family val="3"/>
      <charset val="134"/>
    </font>
    <font>
      <sz val="11"/>
      <color theme="1"/>
      <name val="宋体"/>
      <family val="3"/>
      <charset val="134"/>
      <scheme val="minor"/>
    </font>
    <font>
      <sz val="11"/>
      <name val="宋体"/>
      <family val="3"/>
      <charset val="134"/>
      <scheme val="minor"/>
    </font>
    <font>
      <sz val="11"/>
      <name val="宋体"/>
      <family val="3"/>
      <charset val="134"/>
    </font>
    <font>
      <b/>
      <sz val="11"/>
      <color indexed="8"/>
      <name val="宋体"/>
      <family val="3"/>
      <charset val="134"/>
      <scheme val="minor"/>
    </font>
    <font>
      <b/>
      <sz val="11"/>
      <name val="宋体"/>
      <family val="3"/>
      <charset val="134"/>
      <scheme val="minor"/>
    </font>
    <font>
      <sz val="11"/>
      <color indexed="8"/>
      <name val="宋体"/>
      <family val="3"/>
      <charset val="134"/>
      <scheme val="minor"/>
    </font>
    <font>
      <b/>
      <sz val="11"/>
      <color theme="1"/>
      <name val="宋体"/>
      <family val="3"/>
      <charset val="134"/>
      <scheme val="minor"/>
    </font>
    <font>
      <sz val="11"/>
      <color rgb="FFFF0000"/>
      <name val="Tahoma"/>
      <family val="2"/>
    </font>
    <font>
      <sz val="12"/>
      <name val="宋体"/>
      <family val="3"/>
      <charset val="134"/>
    </font>
    <font>
      <sz val="11"/>
      <color indexed="8"/>
      <name val="Tahoma"/>
      <family val="2"/>
    </font>
    <font>
      <sz val="11"/>
      <color theme="1"/>
      <name val="Tahoma"/>
      <family val="2"/>
    </font>
    <font>
      <sz val="9"/>
      <name val="Tahoma"/>
      <family val="2"/>
    </font>
    <font>
      <sz val="11"/>
      <color rgb="FF000000"/>
      <name val="宋体"/>
      <family val="3"/>
      <charset val="134"/>
      <scheme val="minor"/>
    </font>
    <font>
      <sz val="11"/>
      <color rgb="FFFF0000"/>
      <name val="宋体"/>
      <family val="3"/>
      <charset val="134"/>
      <scheme val="minor"/>
    </font>
    <font>
      <sz val="26"/>
      <color theme="1"/>
      <name val="宋体"/>
      <family val="3"/>
      <charset val="134"/>
    </font>
    <font>
      <sz val="11"/>
      <color theme="1"/>
      <name val="宋体"/>
      <family val="3"/>
      <charset val="134"/>
    </font>
    <font>
      <b/>
      <sz val="11"/>
      <name val="宋体"/>
      <family val="3"/>
      <charset val="134"/>
    </font>
    <font>
      <sz val="11"/>
      <color theme="1"/>
      <name val="宋体"/>
      <family val="3"/>
      <charset val="134"/>
      <scheme val="minor"/>
    </font>
    <font>
      <sz val="11"/>
      <name val="宋体"/>
      <family val="3"/>
      <charset val="134"/>
    </font>
    <font>
      <b/>
      <sz val="11"/>
      <color indexed="8"/>
      <name val="宋体"/>
      <family val="3"/>
      <charset val="134"/>
      <scheme val="minor"/>
    </font>
    <font>
      <b/>
      <sz val="11"/>
      <name val="宋体"/>
      <family val="3"/>
      <charset val="134"/>
      <scheme val="minor"/>
    </font>
    <font>
      <sz val="11"/>
      <color indexed="8"/>
      <name val="宋体"/>
      <family val="3"/>
      <charset val="134"/>
      <scheme val="minor"/>
    </font>
    <font>
      <b/>
      <sz val="11"/>
      <color theme="1"/>
      <name val="宋体"/>
      <family val="3"/>
      <charset val="134"/>
      <scheme val="minor"/>
    </font>
    <font>
      <sz val="10"/>
      <color theme="1"/>
      <name val="宋体"/>
      <family val="3"/>
      <charset val="134"/>
    </font>
    <font>
      <sz val="9"/>
      <name val="宋体"/>
      <family val="3"/>
      <charset val="134"/>
      <scheme val="minor"/>
    </font>
    <font>
      <sz val="9"/>
      <name val="Tahoma"/>
      <family val="2"/>
      <charset val="134"/>
    </font>
    <font>
      <b/>
      <sz val="11"/>
      <color theme="1"/>
      <name val="宋体"/>
      <family val="3"/>
      <charset val="134"/>
    </font>
    <font>
      <b/>
      <sz val="11"/>
      <color theme="1"/>
      <name val="Tahoma"/>
      <family val="2"/>
    </font>
    <font>
      <sz val="11"/>
      <color indexed="8"/>
      <name val="宋体"/>
      <family val="3"/>
      <charset val="134"/>
    </font>
    <font>
      <sz val="10"/>
      <color theme="1"/>
      <name val="Arial"/>
      <family val="2"/>
    </font>
    <font>
      <sz val="11"/>
      <color theme="1"/>
      <name val="Arial"/>
      <family val="2"/>
    </font>
    <font>
      <b/>
      <sz val="10"/>
      <color theme="1"/>
      <name val="Arial"/>
      <family val="2"/>
    </font>
    <font>
      <sz val="22"/>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s>
  <cellStyleXfs count="112">
    <xf numFmtId="0" fontId="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3" fillId="0" borderId="0">
      <alignment vertical="center"/>
    </xf>
    <xf numFmtId="0" fontId="12" fillId="0" borderId="0"/>
    <xf numFmtId="0" fontId="12" fillId="0" borderId="0"/>
    <xf numFmtId="0" fontId="12" fillId="0" borderId="0"/>
    <xf numFmtId="0" fontId="12" fillId="0" borderId="0"/>
    <xf numFmtId="0" fontId="1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cellStyleXfs>
  <cellXfs count="125">
    <xf numFmtId="0" fontId="0" fillId="0" borderId="0" xfId="0"/>
    <xf numFmtId="0" fontId="0" fillId="0" borderId="0" xfId="0" applyAlignment="1">
      <alignment vertical="center" wrapText="1"/>
    </xf>
    <xf numFmtId="0" fontId="0" fillId="0" borderId="0" xfId="0" applyFill="1" applyAlignment="1">
      <alignment vertical="center" wrapText="1"/>
    </xf>
    <xf numFmtId="176" fontId="0" fillId="0" borderId="0" xfId="0" applyNumberFormat="1" applyFill="1" applyAlignment="1">
      <alignment horizontal="center" vertical="center" wrapText="1"/>
    </xf>
    <xf numFmtId="0" fontId="0" fillId="0" borderId="0" xfId="0" applyFill="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7" fontId="2" fillId="0" borderId="1" xfId="93" applyNumberFormat="1" applyFont="1" applyFill="1" applyBorder="1" applyAlignment="1">
      <alignment horizontal="center" vertical="center" wrapText="1"/>
    </xf>
    <xf numFmtId="177" fontId="3" fillId="0" borderId="1" xfId="93" applyNumberFormat="1" applyFont="1" applyFill="1" applyBorder="1" applyAlignment="1">
      <alignment horizontal="center" vertical="center" wrapText="1"/>
    </xf>
    <xf numFmtId="0" fontId="4" fillId="0" borderId="1" xfId="56" applyFont="1" applyFill="1" applyBorder="1" applyAlignment="1">
      <alignment horizontal="center" vertical="center" wrapText="1"/>
    </xf>
    <xf numFmtId="0" fontId="4" fillId="0" borderId="1" xfId="93" applyFont="1" applyFill="1" applyBorder="1" applyAlignment="1">
      <alignment horizontal="center" vertical="center" wrapText="1"/>
    </xf>
    <xf numFmtId="0" fontId="4" fillId="0" borderId="1" xfId="65" applyFont="1" applyFill="1" applyBorder="1" applyAlignment="1">
      <alignment horizontal="center" vertical="center" wrapText="1"/>
    </xf>
    <xf numFmtId="177" fontId="4" fillId="0" borderId="1" xfId="65" applyNumberFormat="1" applyFont="1" applyFill="1" applyBorder="1" applyAlignment="1">
      <alignment horizontal="center" vertical="center" wrapText="1"/>
    </xf>
    <xf numFmtId="177" fontId="10" fillId="0" borderId="1" xfId="65"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7" fontId="2" fillId="0" borderId="1" xfId="93" applyNumberFormat="1" applyFont="1" applyBorder="1" applyAlignment="1">
      <alignment horizontal="center" vertical="center" wrapText="1"/>
    </xf>
    <xf numFmtId="177" fontId="3" fillId="0" borderId="1" xfId="93" applyNumberFormat="1" applyFont="1" applyBorder="1" applyAlignment="1">
      <alignment horizontal="center" vertical="center" wrapText="1"/>
    </xf>
    <xf numFmtId="177" fontId="8" fillId="0" borderId="1" xfId="65"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177" fontId="6" fillId="0" borderId="1" xfId="93" applyNumberFormat="1" applyFont="1" applyBorder="1" applyAlignment="1">
      <alignment horizontal="center" vertical="center" wrapText="1"/>
    </xf>
    <xf numFmtId="0" fontId="4" fillId="0" borderId="1" xfId="56" applyFont="1" applyBorder="1" applyAlignment="1">
      <alignment horizontal="center" vertical="center" wrapText="1"/>
    </xf>
    <xf numFmtId="0" fontId="4" fillId="0" borderId="1" xfId="93" applyFont="1" applyBorder="1" applyAlignment="1">
      <alignment horizontal="center" vertical="center" wrapText="1"/>
    </xf>
    <xf numFmtId="0" fontId="9" fillId="0" borderId="1" xfId="56" applyFont="1" applyBorder="1" applyAlignment="1">
      <alignment horizontal="center" vertical="center" wrapText="1"/>
    </xf>
    <xf numFmtId="0" fontId="21" fillId="0" borderId="1" xfId="56" applyFont="1" applyFill="1" applyBorder="1" applyAlignment="1">
      <alignment horizontal="center" vertical="center" wrapText="1"/>
    </xf>
    <xf numFmtId="0" fontId="21" fillId="0" borderId="1" xfId="93" applyFont="1" applyFill="1" applyBorder="1" applyAlignment="1">
      <alignment horizontal="center" vertical="center" wrapText="1"/>
    </xf>
    <xf numFmtId="0" fontId="22" fillId="0" borderId="1" xfId="0" applyFont="1" applyFill="1" applyBorder="1" applyAlignment="1">
      <alignment horizontal="center" vertical="center" wrapText="1"/>
    </xf>
    <xf numFmtId="0" fontId="21" fillId="0" borderId="1" xfId="65" applyFont="1" applyFill="1" applyBorder="1" applyAlignment="1">
      <alignment horizontal="center" vertical="center" wrapText="1"/>
    </xf>
    <xf numFmtId="0" fontId="25" fillId="0" borderId="1" xfId="56" applyFont="1" applyFill="1" applyBorder="1" applyAlignment="1">
      <alignment horizontal="center" vertical="center" wrapText="1"/>
    </xf>
    <xf numFmtId="176"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7" fillId="0" borderId="1" xfId="0" applyFont="1" applyFill="1" applyBorder="1" applyAlignment="1">
      <alignment vertical="center" wrapText="1"/>
    </xf>
    <xf numFmtId="0" fontId="0" fillId="0" borderId="0" xfId="0"/>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4" fillId="0" borderId="0" xfId="0" applyFont="1" applyFill="1" applyAlignment="1">
      <alignment vertical="center" wrapText="1"/>
    </xf>
    <xf numFmtId="0" fontId="14" fillId="0" borderId="0" xfId="0" applyFont="1"/>
    <xf numFmtId="0" fontId="4" fillId="0" borderId="1" xfId="65" applyFont="1" applyBorder="1" applyAlignment="1">
      <alignment horizontal="center" vertical="center" wrapText="1"/>
    </xf>
    <xf numFmtId="0" fontId="14" fillId="0" borderId="1" xfId="0" applyFont="1" applyBorder="1" applyAlignment="1">
      <alignment horizontal="center" vertical="center" wrapText="1"/>
    </xf>
    <xf numFmtId="0" fontId="2" fillId="0" borderId="1" xfId="0" applyFont="1" applyBorder="1" applyAlignment="1">
      <alignment horizontal="center" vertical="center"/>
    </xf>
    <xf numFmtId="0" fontId="14" fillId="0" borderId="1" xfId="0" applyFont="1" applyBorder="1"/>
    <xf numFmtId="0" fontId="14" fillId="0" borderId="1" xfId="0" applyFont="1" applyBorder="1" applyAlignment="1">
      <alignment horizontal="center" vertical="center"/>
    </xf>
    <xf numFmtId="0" fontId="2" fillId="0" borderId="0" xfId="0" applyFont="1" applyFill="1" applyAlignment="1">
      <alignment vertical="center" wrapText="1"/>
    </xf>
    <xf numFmtId="0" fontId="0" fillId="0" borderId="0" xfId="0"/>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vertical="center" wrapText="1"/>
    </xf>
    <xf numFmtId="0" fontId="4" fillId="0" borderId="1" xfId="93" applyFont="1" applyFill="1" applyBorder="1" applyAlignment="1">
      <alignment horizontal="left" vertical="center" shrinkToFit="1"/>
    </xf>
    <xf numFmtId="0" fontId="33" fillId="0" borderId="1" xfId="0" applyFont="1" applyFill="1" applyBorder="1" applyAlignment="1">
      <alignment vertical="center" wrapText="1"/>
    </xf>
    <xf numFmtId="177" fontId="30" fillId="0" borderId="1" xfId="93"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9" fontId="14" fillId="0" borderId="1" xfId="0" applyNumberFormat="1" applyFont="1" applyFill="1" applyBorder="1" applyAlignment="1">
      <alignment horizontal="center" vertical="center" wrapText="1"/>
    </xf>
    <xf numFmtId="178" fontId="31" fillId="0" borderId="1" xfId="0" applyNumberFormat="1" applyFont="1" applyFill="1" applyBorder="1" applyAlignment="1">
      <alignment horizontal="center" vertical="center" wrapText="1"/>
    </xf>
    <xf numFmtId="178" fontId="35" fillId="0"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0" fillId="0" borderId="1" xfId="0" applyBorder="1"/>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7" fontId="6" fillId="0" borderId="1" xfId="93" applyNumberFormat="1" applyFont="1" applyFill="1" applyBorder="1" applyAlignment="1">
      <alignment horizontal="center" vertical="center" wrapText="1"/>
    </xf>
    <xf numFmtId="0" fontId="2" fillId="0" borderId="1" xfId="0" applyFont="1" applyFill="1" applyBorder="1" applyAlignment="1">
      <alignment horizontal="center" vertical="center"/>
    </xf>
    <xf numFmtId="177" fontId="5" fillId="0" borderId="1" xfId="65" applyNumberFormat="1" applyFont="1" applyFill="1" applyBorder="1" applyAlignment="1">
      <alignment horizontal="center" vertical="center" wrapText="1"/>
    </xf>
    <xf numFmtId="177" fontId="8" fillId="0" borderId="1" xfId="65" applyNumberFormat="1" applyFont="1" applyFill="1" applyBorder="1" applyAlignment="1">
      <alignment horizontal="center" vertical="center" wrapText="1"/>
    </xf>
    <xf numFmtId="0" fontId="9" fillId="0" borderId="1" xfId="56" applyFont="1" applyFill="1" applyBorder="1" applyAlignment="1">
      <alignment horizontal="center" vertical="center" wrapText="1"/>
    </xf>
    <xf numFmtId="0" fontId="32" fillId="0" borderId="1" xfId="56" applyFont="1" applyFill="1" applyBorder="1" applyAlignment="1">
      <alignment horizontal="center" vertical="center" wrapText="1"/>
    </xf>
    <xf numFmtId="0" fontId="16" fillId="0" borderId="1" xfId="56" applyFont="1" applyFill="1" applyBorder="1" applyAlignment="1">
      <alignment horizontal="center" vertical="center" wrapText="1"/>
    </xf>
    <xf numFmtId="0" fontId="11" fillId="0" borderId="1" xfId="0" applyFont="1" applyFill="1" applyBorder="1" applyAlignment="1">
      <alignment horizontal="center" vertical="center" wrapText="1"/>
    </xf>
    <xf numFmtId="0" fontId="17" fillId="0" borderId="1" xfId="56" applyFont="1" applyFill="1" applyBorder="1" applyAlignment="1">
      <alignment horizontal="center" vertical="center" wrapText="1"/>
    </xf>
    <xf numFmtId="0" fontId="14" fillId="0" borderId="1" xfId="0" applyFont="1" applyFill="1" applyBorder="1"/>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80" fontId="19" fillId="0" borderId="1" xfId="93" applyNumberFormat="1" applyFont="1" applyFill="1" applyBorder="1" applyAlignment="1">
      <alignment horizontal="center" vertical="center" wrapText="1"/>
    </xf>
    <xf numFmtId="180" fontId="20" fillId="0" borderId="1" xfId="93" applyNumberFormat="1" applyFont="1" applyFill="1" applyBorder="1" applyAlignment="1">
      <alignment horizontal="center" vertical="center" wrapText="1"/>
    </xf>
    <xf numFmtId="180" fontId="0" fillId="0" borderId="1" xfId="0" applyNumberFormat="1" applyFont="1" applyFill="1" applyBorder="1" applyAlignment="1">
      <alignment horizontal="center" vertical="center" wrapText="1"/>
    </xf>
    <xf numFmtId="180" fontId="24" fillId="0" borderId="1" xfId="65" applyNumberFormat="1" applyFont="1" applyFill="1" applyBorder="1" applyAlignment="1">
      <alignment horizontal="center" vertical="center" wrapText="1"/>
    </xf>
    <xf numFmtId="180" fontId="0" fillId="0" borderId="1" xfId="0" applyNumberFormat="1" applyFill="1" applyBorder="1" applyAlignment="1">
      <alignment horizontal="center" vertical="center" wrapText="1"/>
    </xf>
    <xf numFmtId="180" fontId="26" fillId="0" borderId="1" xfId="65" applyNumberFormat="1" applyFont="1" applyFill="1" applyBorder="1" applyAlignment="1">
      <alignment horizontal="center" vertical="center" wrapText="1"/>
    </xf>
    <xf numFmtId="180" fontId="14" fillId="0" borderId="1" xfId="0" applyNumberFormat="1" applyFont="1" applyFill="1" applyBorder="1" applyAlignment="1">
      <alignment horizontal="center" vertical="center" wrapText="1"/>
    </xf>
    <xf numFmtId="180" fontId="14" fillId="0" borderId="1" xfId="0" applyNumberFormat="1" applyFont="1" applyFill="1" applyBorder="1" applyAlignment="1">
      <alignment horizontal="center" vertical="center"/>
    </xf>
    <xf numFmtId="0" fontId="1" fillId="0" borderId="0" xfId="0"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0" fontId="36"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0" fillId="0" borderId="1" xfId="0" applyBorder="1" applyAlignment="1">
      <alignment horizontal="center" vertical="center"/>
    </xf>
    <xf numFmtId="0" fontId="0" fillId="0" borderId="0" xfId="0"/>
    <xf numFmtId="0" fontId="18" fillId="0" borderId="0" xfId="0"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0" fontId="2" fillId="0" borderId="2" xfId="0" applyFont="1" applyBorder="1" applyAlignment="1">
      <alignment horizontal="center" vertical="center"/>
    </xf>
    <xf numFmtId="0" fontId="0" fillId="0" borderId="0" xfId="0" applyFill="1" applyBorder="1" applyAlignment="1">
      <alignment vertical="center" wrapText="1"/>
    </xf>
    <xf numFmtId="0" fontId="10" fillId="0" borderId="1" xfId="56"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0" fontId="2" fillId="0" borderId="1" xfId="93" applyFont="1" applyFill="1" applyBorder="1" applyAlignment="1">
      <alignment horizontal="center" vertical="center" wrapText="1"/>
    </xf>
    <xf numFmtId="0" fontId="30" fillId="0" borderId="1" xfId="93" applyFont="1" applyFill="1" applyBorder="1" applyAlignment="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6" fillId="0" borderId="0" xfId="0" applyFont="1" applyFill="1" applyBorder="1" applyAlignment="1">
      <alignment horizontal="center" vertical="center" wrapText="1"/>
    </xf>
    <xf numFmtId="176" fontId="36" fillId="0" borderId="0" xfId="0" applyNumberFormat="1" applyFont="1" applyFill="1" applyBorder="1" applyAlignment="1">
      <alignment horizontal="center" vertical="center" wrapText="1"/>
    </xf>
    <xf numFmtId="0" fontId="3" fillId="0" borderId="1" xfId="93" applyFont="1" applyFill="1" applyBorder="1" applyAlignment="1">
      <alignment horizontal="center" vertical="center" wrapText="1"/>
    </xf>
    <xf numFmtId="0" fontId="23" fillId="0" borderId="1" xfId="56" applyFont="1" applyFill="1" applyBorder="1" applyAlignment="1">
      <alignment horizontal="center" vertical="center" wrapText="1"/>
    </xf>
    <xf numFmtId="0" fontId="23" fillId="0" borderId="5" xfId="56" applyFont="1" applyFill="1" applyBorder="1" applyAlignment="1">
      <alignment horizontal="center" vertical="center" wrapText="1"/>
    </xf>
    <xf numFmtId="0" fontId="23" fillId="0" borderId="6" xfId="56" applyFont="1" applyFill="1" applyBorder="1" applyAlignment="1">
      <alignment horizontal="center" vertical="center" wrapText="1"/>
    </xf>
    <xf numFmtId="0" fontId="23" fillId="0" borderId="4" xfId="56" applyFont="1" applyFill="1" applyBorder="1" applyAlignment="1">
      <alignment horizontal="center" vertical="center" wrapText="1"/>
    </xf>
    <xf numFmtId="0" fontId="2" fillId="0" borderId="2"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 fillId="0" borderId="7" xfId="0" applyFont="1" applyFill="1" applyBorder="1" applyAlignment="1">
      <alignment horizontal="center" vertical="center" wrapText="1"/>
    </xf>
    <xf numFmtId="176" fontId="2" fillId="0" borderId="5" xfId="0" applyNumberFormat="1"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0" fontId="18" fillId="0" borderId="0" xfId="0" applyFont="1" applyFill="1" applyBorder="1" applyAlignment="1">
      <alignment horizontal="center" vertical="center" wrapText="1"/>
    </xf>
    <xf numFmtId="0" fontId="19" fillId="0" borderId="1" xfId="93" applyFont="1" applyFill="1" applyBorder="1" applyAlignment="1">
      <alignment horizontal="center" vertical="center" wrapText="1"/>
    </xf>
    <xf numFmtId="0" fontId="20" fillId="0" borderId="1" xfId="93" applyFont="1" applyFill="1" applyBorder="1" applyAlignment="1">
      <alignment horizontal="center" vertical="center" wrapText="1"/>
    </xf>
    <xf numFmtId="0" fontId="0" fillId="0" borderId="0" xfId="0"/>
    <xf numFmtId="0" fontId="36" fillId="0" borderId="0" xfId="0" applyFont="1" applyFill="1" applyAlignment="1">
      <alignment horizontal="center" vertical="center" wrapText="1"/>
    </xf>
    <xf numFmtId="176" fontId="36" fillId="0" borderId="0" xfId="0" applyNumberFormat="1" applyFont="1" applyFill="1" applyAlignment="1">
      <alignment horizontal="center" vertical="center" wrapText="1"/>
    </xf>
    <xf numFmtId="0" fontId="7" fillId="0" borderId="1" xfId="56" applyFont="1" applyFill="1" applyBorder="1" applyAlignment="1">
      <alignment horizontal="center" vertical="center" wrapText="1"/>
    </xf>
    <xf numFmtId="0" fontId="36" fillId="0" borderId="0" xfId="0" applyFont="1" applyAlignment="1">
      <alignment horizontal="center" vertical="center" wrapText="1"/>
    </xf>
    <xf numFmtId="176" fontId="36" fillId="0" borderId="0" xfId="0" applyNumberFormat="1" applyFont="1" applyAlignment="1">
      <alignment horizontal="center" vertical="center" wrapText="1"/>
    </xf>
    <xf numFmtId="0" fontId="2" fillId="0" borderId="1" xfId="93" applyFont="1" applyBorder="1" applyAlignment="1">
      <alignment horizontal="center" vertical="center" wrapText="1"/>
    </xf>
    <xf numFmtId="0" fontId="3" fillId="0" borderId="1" xfId="93" applyFont="1" applyBorder="1" applyAlignment="1">
      <alignment horizontal="center" vertical="center" wrapText="1"/>
    </xf>
    <xf numFmtId="0" fontId="7" fillId="0" borderId="1" xfId="56" applyFont="1" applyBorder="1" applyAlignment="1">
      <alignment horizontal="center" vertical="center" wrapText="1"/>
    </xf>
  </cellXfs>
  <cellStyles count="112">
    <cellStyle name="常规" xfId="0" builtinId="0"/>
    <cellStyle name="常规 10" xfId="15"/>
    <cellStyle name="常规 10 2" xfId="18"/>
    <cellStyle name="常规 10 3" xfId="1"/>
    <cellStyle name="常规 11" xfId="19"/>
    <cellStyle name="常规 11 2" xfId="23"/>
    <cellStyle name="常规 11 3" xfId="25"/>
    <cellStyle name="常规 12" xfId="9"/>
    <cellStyle name="常规 12 2" xfId="27"/>
    <cellStyle name="常规 12 3" xfId="28"/>
    <cellStyle name="常规 13" xfId="22"/>
    <cellStyle name="常规 13 2" xfId="2"/>
    <cellStyle name="常规 13 3" xfId="6"/>
    <cellStyle name="常规 14" xfId="24"/>
    <cellStyle name="常规 14 2" xfId="29"/>
    <cellStyle name="常规 14 3" xfId="5"/>
    <cellStyle name="常规 15" xfId="30"/>
    <cellStyle name="常规 15 2" xfId="32"/>
    <cellStyle name="常规 15 3" xfId="34"/>
    <cellStyle name="常规 16" xfId="36"/>
    <cellStyle name="常规 16 2" xfId="16"/>
    <cellStyle name="常规 16 3" xfId="20"/>
    <cellStyle name="常规 17" xfId="38"/>
    <cellStyle name="常规 17 2" xfId="40"/>
    <cellStyle name="常规 17 3" xfId="42"/>
    <cellStyle name="常规 18" xfId="44"/>
    <cellStyle name="常规 18 2" xfId="46"/>
    <cellStyle name="常规 18 3" xfId="48"/>
    <cellStyle name="常规 19" xfId="50"/>
    <cellStyle name="常规 19 2" xfId="52"/>
    <cellStyle name="常规 19 3" xfId="54"/>
    <cellStyle name="常规 2" xfId="56"/>
    <cellStyle name="常规 2 2" xfId="57"/>
    <cellStyle name="常规 2 2 2" xfId="58"/>
    <cellStyle name="常规 2 2 2 2" xfId="59"/>
    <cellStyle name="常规 2 3" xfId="60"/>
    <cellStyle name="常规 2 3 2" xfId="61"/>
    <cellStyle name="常规 2 3 2 2" xfId="26"/>
    <cellStyle name="常规 2 4" xfId="62"/>
    <cellStyle name="常规 2 4 10" xfId="63"/>
    <cellStyle name="常规 2 4 2" xfId="64"/>
    <cellStyle name="常规 2 4 2 2" xfId="65"/>
    <cellStyle name="常规 2 4 3" xfId="66"/>
    <cellStyle name="常规 2 4 4" xfId="67"/>
    <cellStyle name="常规 2 4 5" xfId="68"/>
    <cellStyle name="常规 2 4 6" xfId="69"/>
    <cellStyle name="常规 2 4 7" xfId="70"/>
    <cellStyle name="常规 2 4 8" xfId="71"/>
    <cellStyle name="常规 2 4 9" xfId="72"/>
    <cellStyle name="常规 2 5" xfId="73"/>
    <cellStyle name="常规 2 5 10" xfId="74"/>
    <cellStyle name="常规 2 5 2" xfId="75"/>
    <cellStyle name="常规 2 5 2 2" xfId="76"/>
    <cellStyle name="常规 2 5 3" xfId="77"/>
    <cellStyle name="常规 2 5 4" xfId="78"/>
    <cellStyle name="常规 2 5 5" xfId="79"/>
    <cellStyle name="常规 2 5 6" xfId="80"/>
    <cellStyle name="常规 2 5 7" xfId="81"/>
    <cellStyle name="常规 2 5 8" xfId="82"/>
    <cellStyle name="常规 2 5 9" xfId="83"/>
    <cellStyle name="常规 20" xfId="31"/>
    <cellStyle name="常规 20 2" xfId="33"/>
    <cellStyle name="常规 20 3" xfId="35"/>
    <cellStyle name="常规 21" xfId="37"/>
    <cellStyle name="常规 21 2" xfId="17"/>
    <cellStyle name="常规 21 3" xfId="21"/>
    <cellStyle name="常规 22" xfId="39"/>
    <cellStyle name="常规 22 2" xfId="41"/>
    <cellStyle name="常规 22 3" xfId="43"/>
    <cellStyle name="常规 23" xfId="45"/>
    <cellStyle name="常规 23 2" xfId="47"/>
    <cellStyle name="常规 23 3" xfId="49"/>
    <cellStyle name="常规 24" xfId="51"/>
    <cellStyle name="常规 24 2" xfId="53"/>
    <cellStyle name="常规 24 3" xfId="55"/>
    <cellStyle name="常规 25" xfId="84"/>
    <cellStyle name="常规 25 2" xfId="85"/>
    <cellStyle name="常规 25 3" xfId="86"/>
    <cellStyle name="常规 26" xfId="11"/>
    <cellStyle name="常规 26 2" xfId="4"/>
    <cellStyle name="常规 26 3" xfId="14"/>
    <cellStyle name="常规 27" xfId="87"/>
    <cellStyle name="常规 27 2" xfId="88"/>
    <cellStyle name="常规 27 3" xfId="89"/>
    <cellStyle name="常规 28" xfId="90"/>
    <cellStyle name="常规 28 2" xfId="91"/>
    <cellStyle name="常规 28 3" xfId="92"/>
    <cellStyle name="常规 3" xfId="93"/>
    <cellStyle name="常规 4" xfId="94"/>
    <cellStyle name="常规 4 2" xfId="95"/>
    <cellStyle name="常规 4 2 2" xfId="96"/>
    <cellStyle name="常规 5" xfId="97"/>
    <cellStyle name="常规 5 10" xfId="98"/>
    <cellStyle name="常规 5 2" xfId="8"/>
    <cellStyle name="常规 5 2 2" xfId="10"/>
    <cellStyle name="常规 5 3" xfId="99"/>
    <cellStyle name="常规 5 4" xfId="100"/>
    <cellStyle name="常规 5 5" xfId="101"/>
    <cellStyle name="常规 5 6" xfId="102"/>
    <cellStyle name="常规 5 7" xfId="103"/>
    <cellStyle name="常规 5 8" xfId="104"/>
    <cellStyle name="常规 5 9" xfId="105"/>
    <cellStyle name="常规 6" xfId="7"/>
    <cellStyle name="常规 7" xfId="106"/>
    <cellStyle name="常规 7 2" xfId="107"/>
    <cellStyle name="常规 7 3" xfId="3"/>
    <cellStyle name="常规 8" xfId="108"/>
    <cellStyle name="常规 8 2" xfId="13"/>
    <cellStyle name="常规 8 3" xfId="12"/>
    <cellStyle name="常规 9" xfId="109"/>
    <cellStyle name="常规 9 2" xfId="110"/>
    <cellStyle name="常规 9 3" xfId="111"/>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27"/>
  <sheetViews>
    <sheetView zoomScale="80" zoomScaleNormal="80" workbookViewId="0">
      <selection activeCell="L20" sqref="L20"/>
    </sheetView>
  </sheetViews>
  <sheetFormatPr defaultColWidth="9" defaultRowHeight="13.8"/>
  <cols>
    <col min="1" max="1" width="4.8984375" style="2" customWidth="1"/>
    <col min="2" max="2" width="8" style="2" customWidth="1"/>
    <col min="3" max="3" width="17.69921875" style="2" customWidth="1"/>
    <col min="4" max="4" width="30.19921875" style="2" customWidth="1"/>
    <col min="5" max="5" width="21.8984375" style="2" customWidth="1"/>
    <col min="6" max="6" width="12" style="3" customWidth="1"/>
    <col min="7" max="7" width="15.19921875" style="3" customWidth="1"/>
    <col min="8" max="8" width="12" style="3" customWidth="1"/>
    <col min="9" max="9" width="12.3984375" style="2" bestFit="1" customWidth="1"/>
    <col min="10" max="16384" width="9" style="2"/>
  </cols>
  <sheetData>
    <row r="1" spans="1:8" ht="79.2" customHeight="1">
      <c r="A1" s="91" t="s">
        <v>171</v>
      </c>
      <c r="B1" s="91"/>
      <c r="C1" s="91"/>
      <c r="D1" s="91"/>
      <c r="E1" s="91"/>
      <c r="F1" s="92"/>
      <c r="G1" s="92"/>
      <c r="H1" s="92"/>
    </row>
    <row r="2" spans="1:8" s="89" customFormat="1" ht="29.4" customHeight="1">
      <c r="A2" s="80"/>
      <c r="B2" s="80"/>
      <c r="C2" s="80"/>
      <c r="D2" s="80"/>
      <c r="E2" s="80"/>
      <c r="F2" s="81"/>
      <c r="G2" s="97" t="s">
        <v>177</v>
      </c>
      <c r="H2" s="97"/>
    </row>
    <row r="3" spans="1:8" ht="25.2" customHeight="1">
      <c r="A3" s="95" t="s">
        <v>0</v>
      </c>
      <c r="B3" s="95" t="s">
        <v>1</v>
      </c>
      <c r="C3" s="95" t="s">
        <v>2</v>
      </c>
      <c r="D3" s="95" t="s">
        <v>3</v>
      </c>
      <c r="E3" s="95" t="s">
        <v>4</v>
      </c>
      <c r="F3" s="96" t="s">
        <v>179</v>
      </c>
      <c r="G3" s="96" t="s">
        <v>149</v>
      </c>
      <c r="H3" s="96"/>
    </row>
    <row r="4" spans="1:8" ht="47.4" customHeight="1">
      <c r="A4" s="95"/>
      <c r="B4" s="95"/>
      <c r="C4" s="95"/>
      <c r="D4" s="95"/>
      <c r="E4" s="95"/>
      <c r="F4" s="96"/>
      <c r="G4" s="47" t="s">
        <v>150</v>
      </c>
      <c r="H4" s="45" t="s">
        <v>151</v>
      </c>
    </row>
    <row r="5" spans="1:8" s="1" customFormat="1" ht="58.5" hidden="1" customHeight="1">
      <c r="A5" s="5"/>
      <c r="B5" s="5"/>
      <c r="C5" s="6" t="s">
        <v>6</v>
      </c>
      <c r="D5" s="5"/>
      <c r="E5" s="5"/>
      <c r="F5" s="5"/>
      <c r="G5" s="5"/>
      <c r="H5" s="5"/>
    </row>
    <row r="6" spans="1:8" s="1" customFormat="1" ht="58.5" hidden="1" customHeight="1">
      <c r="A6" s="5"/>
      <c r="B6" s="5"/>
      <c r="C6" s="6" t="s">
        <v>7</v>
      </c>
      <c r="D6" s="5"/>
      <c r="E6" s="5"/>
      <c r="F6" s="5"/>
      <c r="G6" s="5"/>
      <c r="H6" s="5"/>
    </row>
    <row r="7" spans="1:8" s="1" customFormat="1" ht="58.5" hidden="1" customHeight="1">
      <c r="A7" s="5"/>
      <c r="B7" s="5"/>
      <c r="C7" s="6" t="s">
        <v>8</v>
      </c>
      <c r="D7" s="5"/>
      <c r="E7" s="5"/>
      <c r="F7" s="5"/>
      <c r="G7" s="5"/>
      <c r="H7" s="5"/>
    </row>
    <row r="8" spans="1:8" s="1" customFormat="1" ht="58.5" hidden="1" customHeight="1">
      <c r="A8" s="5"/>
      <c r="B8" s="5"/>
      <c r="C8" s="6" t="s">
        <v>9</v>
      </c>
      <c r="D8" s="5"/>
      <c r="E8" s="5"/>
      <c r="F8" s="5"/>
      <c r="G8" s="5"/>
      <c r="H8" s="5"/>
    </row>
    <row r="9" spans="1:8" s="1" customFormat="1" ht="58.5" hidden="1" customHeight="1">
      <c r="A9" s="5"/>
      <c r="B9" s="5"/>
      <c r="C9" s="7" t="s">
        <v>10</v>
      </c>
      <c r="D9" s="5"/>
      <c r="E9" s="5"/>
      <c r="F9" s="5"/>
      <c r="G9" s="5"/>
      <c r="H9" s="5"/>
    </row>
    <row r="10" spans="1:8" ht="27" customHeight="1">
      <c r="A10" s="93" t="s">
        <v>11</v>
      </c>
      <c r="B10" s="93"/>
      <c r="C10" s="93"/>
      <c r="D10" s="93"/>
      <c r="E10" s="93"/>
      <c r="F10" s="50">
        <f>F11+F16+F20+F26</f>
        <v>2272</v>
      </c>
      <c r="G10" s="50">
        <f>G11+G16+G20+G26</f>
        <v>1000</v>
      </c>
      <c r="H10" s="50">
        <f>H11+H16+H20+H26</f>
        <v>1272</v>
      </c>
    </row>
    <row r="11" spans="1:8" ht="27" customHeight="1">
      <c r="A11" s="94" t="s">
        <v>12</v>
      </c>
      <c r="B11" s="94"/>
      <c r="C11" s="94"/>
      <c r="D11" s="94"/>
      <c r="E11" s="94"/>
      <c r="F11" s="50">
        <f>SUBTOTAL(9,F12:F15)</f>
        <v>368</v>
      </c>
      <c r="G11" s="50">
        <f>SUBTOTAL(9,G12:G15)</f>
        <v>0</v>
      </c>
      <c r="H11" s="50">
        <f>SUBTOTAL(9,H12:H15)</f>
        <v>368</v>
      </c>
    </row>
    <row r="12" spans="1:8" s="36" customFormat="1" ht="27" customHeight="1">
      <c r="A12" s="10">
        <v>1</v>
      </c>
      <c r="B12" s="11" t="s">
        <v>13</v>
      </c>
      <c r="C12" s="11" t="s">
        <v>169</v>
      </c>
      <c r="D12" s="31" t="s">
        <v>14</v>
      </c>
      <c r="E12" s="31" t="s">
        <v>15</v>
      </c>
      <c r="F12" s="29">
        <v>110</v>
      </c>
      <c r="G12" s="29"/>
      <c r="H12" s="29">
        <v>110</v>
      </c>
    </row>
    <row r="13" spans="1:8" s="36" customFormat="1" ht="28.8">
      <c r="A13" s="10">
        <v>2</v>
      </c>
      <c r="B13" s="11" t="s">
        <v>13</v>
      </c>
      <c r="C13" s="11" t="s">
        <v>6</v>
      </c>
      <c r="D13" s="31" t="s">
        <v>16</v>
      </c>
      <c r="E13" s="31" t="s">
        <v>17</v>
      </c>
      <c r="F13" s="29">
        <v>87</v>
      </c>
      <c r="G13" s="29"/>
      <c r="H13" s="29">
        <v>87</v>
      </c>
    </row>
    <row r="14" spans="1:8" s="36" customFormat="1" ht="72" customHeight="1">
      <c r="A14" s="10">
        <v>3</v>
      </c>
      <c r="B14" s="11" t="s">
        <v>13</v>
      </c>
      <c r="C14" s="11" t="s">
        <v>6</v>
      </c>
      <c r="D14" s="31" t="s">
        <v>18</v>
      </c>
      <c r="E14" s="31" t="s">
        <v>19</v>
      </c>
      <c r="F14" s="29">
        <v>74</v>
      </c>
      <c r="G14" s="29"/>
      <c r="H14" s="29">
        <v>74</v>
      </c>
    </row>
    <row r="15" spans="1:8" s="36" customFormat="1" ht="28.8">
      <c r="A15" s="10">
        <v>4</v>
      </c>
      <c r="B15" s="11" t="s">
        <v>13</v>
      </c>
      <c r="C15" s="11" t="s">
        <v>152</v>
      </c>
      <c r="D15" s="31" t="s">
        <v>153</v>
      </c>
      <c r="E15" s="31" t="s">
        <v>20</v>
      </c>
      <c r="F15" s="29">
        <v>97</v>
      </c>
      <c r="G15" s="29"/>
      <c r="H15" s="29">
        <v>97</v>
      </c>
    </row>
    <row r="16" spans="1:8" s="36" customFormat="1" ht="27" customHeight="1">
      <c r="A16" s="90" t="s">
        <v>31</v>
      </c>
      <c r="B16" s="90"/>
      <c r="C16" s="90"/>
      <c r="D16" s="90"/>
      <c r="E16" s="90"/>
      <c r="F16" s="14">
        <f t="shared" ref="F16:H16" si="0">SUBTOTAL(9,F17:F19)</f>
        <v>571</v>
      </c>
      <c r="G16" s="14">
        <f t="shared" si="0"/>
        <v>250</v>
      </c>
      <c r="H16" s="14">
        <f t="shared" si="0"/>
        <v>321</v>
      </c>
    </row>
    <row r="17" spans="1:8" s="36" customFormat="1" ht="27" customHeight="1">
      <c r="A17" s="10">
        <v>5</v>
      </c>
      <c r="B17" s="51" t="s">
        <v>45</v>
      </c>
      <c r="C17" s="51" t="s">
        <v>6</v>
      </c>
      <c r="D17" s="31" t="s">
        <v>81</v>
      </c>
      <c r="E17" s="51" t="s">
        <v>82</v>
      </c>
      <c r="F17" s="52">
        <v>200</v>
      </c>
      <c r="G17" s="52"/>
      <c r="H17" s="52">
        <v>200</v>
      </c>
    </row>
    <row r="18" spans="1:8" s="36" customFormat="1" ht="27" customHeight="1">
      <c r="A18" s="10">
        <v>6</v>
      </c>
      <c r="B18" s="51" t="s">
        <v>45</v>
      </c>
      <c r="C18" s="51" t="s">
        <v>6</v>
      </c>
      <c r="D18" s="31" t="s">
        <v>83</v>
      </c>
      <c r="E18" s="51" t="s">
        <v>84</v>
      </c>
      <c r="F18" s="29">
        <v>300</v>
      </c>
      <c r="G18" s="29">
        <v>250</v>
      </c>
      <c r="H18" s="29">
        <v>50</v>
      </c>
    </row>
    <row r="19" spans="1:8" s="36" customFormat="1" ht="28.8">
      <c r="A19" s="10">
        <v>7</v>
      </c>
      <c r="B19" s="51" t="s">
        <v>45</v>
      </c>
      <c r="C19" s="51" t="s">
        <v>6</v>
      </c>
      <c r="D19" s="31" t="s">
        <v>85</v>
      </c>
      <c r="E19" s="51" t="s">
        <v>86</v>
      </c>
      <c r="F19" s="29">
        <v>71</v>
      </c>
      <c r="G19" s="29"/>
      <c r="H19" s="29">
        <v>71</v>
      </c>
    </row>
    <row r="20" spans="1:8" s="36" customFormat="1" ht="30" customHeight="1">
      <c r="A20" s="90" t="s">
        <v>32</v>
      </c>
      <c r="B20" s="90"/>
      <c r="C20" s="90"/>
      <c r="D20" s="90"/>
      <c r="E20" s="90"/>
      <c r="F20" s="14">
        <f t="shared" ref="F20:H20" si="1">SUBTOTAL(9,F21:F25)</f>
        <v>833</v>
      </c>
      <c r="G20" s="14">
        <f t="shared" si="1"/>
        <v>500</v>
      </c>
      <c r="H20" s="14">
        <f t="shared" si="1"/>
        <v>333</v>
      </c>
    </row>
    <row r="21" spans="1:8" s="36" customFormat="1" ht="54" customHeight="1">
      <c r="A21" s="10">
        <v>8</v>
      </c>
      <c r="B21" s="11" t="s">
        <v>33</v>
      </c>
      <c r="C21" s="11" t="s">
        <v>6</v>
      </c>
      <c r="D21" s="12" t="s">
        <v>34</v>
      </c>
      <c r="E21" s="12" t="s">
        <v>35</v>
      </c>
      <c r="F21" s="29">
        <v>79</v>
      </c>
      <c r="G21" s="29"/>
      <c r="H21" s="29">
        <v>79</v>
      </c>
    </row>
    <row r="22" spans="1:8" s="36" customFormat="1" ht="32.4" customHeight="1">
      <c r="A22" s="10">
        <v>9</v>
      </c>
      <c r="B22" s="11" t="s">
        <v>33</v>
      </c>
      <c r="C22" s="11" t="s">
        <v>6</v>
      </c>
      <c r="D22" s="12" t="s">
        <v>36</v>
      </c>
      <c r="E22" s="12" t="s">
        <v>37</v>
      </c>
      <c r="F22" s="29">
        <v>79</v>
      </c>
      <c r="G22" s="29"/>
      <c r="H22" s="29">
        <v>79</v>
      </c>
    </row>
    <row r="23" spans="1:8" s="36" customFormat="1" ht="28.8">
      <c r="A23" s="10">
        <v>10</v>
      </c>
      <c r="B23" s="11" t="s">
        <v>33</v>
      </c>
      <c r="C23" s="11" t="s">
        <v>6</v>
      </c>
      <c r="D23" s="12" t="s">
        <v>157</v>
      </c>
      <c r="E23" s="12" t="s">
        <v>38</v>
      </c>
      <c r="F23" s="29">
        <v>109</v>
      </c>
      <c r="G23" s="29"/>
      <c r="H23" s="29">
        <v>109</v>
      </c>
    </row>
    <row r="24" spans="1:8" s="36" customFormat="1" ht="43.8" customHeight="1">
      <c r="A24" s="10">
        <v>11</v>
      </c>
      <c r="B24" s="11" t="s">
        <v>33</v>
      </c>
      <c r="C24" s="11" t="s">
        <v>6</v>
      </c>
      <c r="D24" s="12" t="s">
        <v>39</v>
      </c>
      <c r="E24" s="12" t="s">
        <v>40</v>
      </c>
      <c r="F24" s="29">
        <v>66</v>
      </c>
      <c r="G24" s="29"/>
      <c r="H24" s="29">
        <v>66</v>
      </c>
    </row>
    <row r="25" spans="1:8" s="36" customFormat="1" ht="34.950000000000003" customHeight="1">
      <c r="A25" s="10">
        <v>12</v>
      </c>
      <c r="B25" s="6" t="s">
        <v>33</v>
      </c>
      <c r="C25" s="6" t="s">
        <v>6</v>
      </c>
      <c r="D25" s="31" t="s">
        <v>166</v>
      </c>
      <c r="E25" s="46" t="s">
        <v>87</v>
      </c>
      <c r="F25" s="29">
        <v>500</v>
      </c>
      <c r="G25" s="29">
        <v>500</v>
      </c>
      <c r="H25" s="29">
        <v>0</v>
      </c>
    </row>
    <row r="26" spans="1:8" s="36" customFormat="1" ht="34.200000000000003" customHeight="1">
      <c r="A26" s="90" t="s">
        <v>42</v>
      </c>
      <c r="B26" s="90"/>
      <c r="C26" s="90"/>
      <c r="D26" s="90"/>
      <c r="E26" s="90"/>
      <c r="F26" s="14">
        <f>SUBTOTAL(9,F27:F27)</f>
        <v>500</v>
      </c>
      <c r="G26" s="14">
        <f>SUBTOTAL(9,G27:G27)</f>
        <v>250</v>
      </c>
      <c r="H26" s="14">
        <f>SUBTOTAL(9,H27:H27)</f>
        <v>250</v>
      </c>
    </row>
    <row r="27" spans="1:8" s="36" customFormat="1" ht="34.200000000000003" customHeight="1">
      <c r="A27" s="10">
        <v>13</v>
      </c>
      <c r="B27" s="6" t="s">
        <v>71</v>
      </c>
      <c r="C27" s="6" t="s">
        <v>6</v>
      </c>
      <c r="D27" s="31" t="s">
        <v>167</v>
      </c>
      <c r="E27" s="46" t="s">
        <v>88</v>
      </c>
      <c r="F27" s="29">
        <v>500</v>
      </c>
      <c r="G27" s="29">
        <v>250</v>
      </c>
      <c r="H27" s="29">
        <v>250</v>
      </c>
    </row>
  </sheetData>
  <mergeCells count="14">
    <mergeCell ref="A26:E26"/>
    <mergeCell ref="A1:H1"/>
    <mergeCell ref="A10:E10"/>
    <mergeCell ref="A11:E11"/>
    <mergeCell ref="A16:E16"/>
    <mergeCell ref="A20:E20"/>
    <mergeCell ref="A3:A4"/>
    <mergeCell ref="B3:B4"/>
    <mergeCell ref="C3:C4"/>
    <mergeCell ref="D3:D4"/>
    <mergeCell ref="E3:E4"/>
    <mergeCell ref="F3:F4"/>
    <mergeCell ref="G3:H3"/>
    <mergeCell ref="G2:H2"/>
  </mergeCells>
  <phoneticPr fontId="15" type="noConversion"/>
  <dataValidations count="2">
    <dataValidation type="list" allowBlank="1" showInputMessage="1" showErrorMessage="1" sqref="C3">
      <formula1>"绿色高效种养业发展"</formula1>
    </dataValidation>
    <dataValidation type="list" allowBlank="1" showInputMessage="1" showErrorMessage="1" sqref="C10:C11">
      <formula1>$C$5:$C$9</formula1>
    </dataValidation>
  </dataValidations>
  <printOptions horizontalCentered="1"/>
  <pageMargins left="0.27559055118110237" right="0.15748031496062992" top="0.43307086614173229" bottom="0.15748031496062992" header="0.31496062992125984" footer="0.19685039370078741"/>
  <pageSetup paperSize="9" orientation="landscape" r:id="rId1"/>
</worksheet>
</file>

<file path=xl/worksheets/sheet2.xml><?xml version="1.0" encoding="utf-8"?>
<worksheet xmlns="http://schemas.openxmlformats.org/spreadsheetml/2006/main" xmlns:r="http://schemas.openxmlformats.org/officeDocument/2006/relationships">
  <dimension ref="A1:J36"/>
  <sheetViews>
    <sheetView tabSelected="1" zoomScaleNormal="100" workbookViewId="0">
      <selection activeCell="K3" sqref="K3"/>
    </sheetView>
  </sheetViews>
  <sheetFormatPr defaultColWidth="9" defaultRowHeight="13.8"/>
  <cols>
    <col min="1" max="1" width="4.8984375" style="4" customWidth="1"/>
    <col min="2" max="2" width="8" style="4" customWidth="1"/>
    <col min="3" max="3" width="20.19921875" style="2" customWidth="1"/>
    <col min="4" max="4" width="25.5" style="2" customWidth="1"/>
    <col min="5" max="5" width="21.8984375" style="36" customWidth="1"/>
    <col min="6" max="9" width="12" style="3" customWidth="1"/>
    <col min="10" max="16384" width="9" style="2"/>
  </cols>
  <sheetData>
    <row r="1" spans="1:9" ht="59.4" customHeight="1">
      <c r="A1" s="100" t="s">
        <v>181</v>
      </c>
      <c r="B1" s="100"/>
      <c r="C1" s="100"/>
      <c r="D1" s="100"/>
      <c r="E1" s="100"/>
      <c r="F1" s="101"/>
      <c r="G1" s="101"/>
      <c r="H1" s="101"/>
      <c r="I1" s="101"/>
    </row>
    <row r="2" spans="1:9" ht="28.2" customHeight="1">
      <c r="A2" s="80"/>
      <c r="B2" s="80"/>
      <c r="C2" s="80"/>
      <c r="D2" s="80"/>
      <c r="E2" s="80"/>
      <c r="F2" s="81"/>
      <c r="G2" s="81"/>
      <c r="H2" s="97" t="s">
        <v>177</v>
      </c>
      <c r="I2" s="97"/>
    </row>
    <row r="3" spans="1:9" ht="30" customHeight="1">
      <c r="A3" s="95" t="s">
        <v>0</v>
      </c>
      <c r="B3" s="95" t="s">
        <v>1</v>
      </c>
      <c r="C3" s="95" t="s">
        <v>2</v>
      </c>
      <c r="D3" s="95" t="s">
        <v>3</v>
      </c>
      <c r="E3" s="95" t="s">
        <v>4</v>
      </c>
      <c r="F3" s="96" t="s">
        <v>178</v>
      </c>
      <c r="G3" s="96" t="s">
        <v>142</v>
      </c>
      <c r="H3" s="96"/>
      <c r="I3" s="96"/>
    </row>
    <row r="4" spans="1:9" ht="24" customHeight="1">
      <c r="A4" s="95"/>
      <c r="B4" s="95"/>
      <c r="C4" s="95"/>
      <c r="D4" s="95"/>
      <c r="E4" s="95"/>
      <c r="F4" s="96"/>
      <c r="G4" s="15" t="s">
        <v>143</v>
      </c>
      <c r="H4" s="15" t="s">
        <v>144</v>
      </c>
      <c r="I4" s="15" t="s">
        <v>145</v>
      </c>
    </row>
    <row r="5" spans="1:9" s="1" customFormat="1" ht="58.5" hidden="1" customHeight="1">
      <c r="A5" s="5"/>
      <c r="B5" s="5"/>
      <c r="C5" s="6" t="s">
        <v>6</v>
      </c>
      <c r="D5" s="5"/>
      <c r="E5" s="5"/>
      <c r="F5" s="5"/>
      <c r="G5" s="5"/>
      <c r="H5" s="5"/>
      <c r="I5" s="5"/>
    </row>
    <row r="6" spans="1:9" s="1" customFormat="1" ht="58.5" hidden="1" customHeight="1">
      <c r="A6" s="5"/>
      <c r="B6" s="5"/>
      <c r="C6" s="6" t="s">
        <v>7</v>
      </c>
      <c r="D6" s="5"/>
      <c r="E6" s="5"/>
      <c r="F6" s="5"/>
      <c r="G6" s="5"/>
      <c r="H6" s="5"/>
      <c r="I6" s="5"/>
    </row>
    <row r="7" spans="1:9" s="1" customFormat="1" ht="58.5" hidden="1" customHeight="1">
      <c r="A7" s="5"/>
      <c r="B7" s="5"/>
      <c r="C7" s="6" t="s">
        <v>8</v>
      </c>
      <c r="D7" s="5"/>
      <c r="E7" s="5"/>
      <c r="F7" s="5"/>
      <c r="G7" s="5"/>
      <c r="H7" s="5"/>
      <c r="I7" s="5"/>
    </row>
    <row r="8" spans="1:9" s="1" customFormat="1" ht="58.5" hidden="1" customHeight="1">
      <c r="A8" s="5"/>
      <c r="B8" s="5"/>
      <c r="C8" s="6" t="s">
        <v>9</v>
      </c>
      <c r="D8" s="5"/>
      <c r="E8" s="5"/>
      <c r="F8" s="5"/>
      <c r="G8" s="5"/>
      <c r="H8" s="5"/>
      <c r="I8" s="5"/>
    </row>
    <row r="9" spans="1:9" s="1" customFormat="1" ht="58.5" hidden="1" customHeight="1">
      <c r="A9" s="5"/>
      <c r="B9" s="5"/>
      <c r="C9" s="7" t="s">
        <v>10</v>
      </c>
      <c r="D9" s="5"/>
      <c r="E9" s="5"/>
      <c r="F9" s="5"/>
      <c r="G9" s="5"/>
      <c r="H9" s="5"/>
      <c r="I9" s="5"/>
    </row>
    <row r="10" spans="1:9" ht="27" customHeight="1">
      <c r="A10" s="93" t="s">
        <v>11</v>
      </c>
      <c r="B10" s="93"/>
      <c r="C10" s="93"/>
      <c r="D10" s="93"/>
      <c r="E10" s="93"/>
      <c r="F10" s="8">
        <f>F11+F17+F24+F26+F30+F32</f>
        <v>2156</v>
      </c>
      <c r="G10" s="8">
        <f>G11+G17+G24+G26+G30+G32</f>
        <v>692</v>
      </c>
      <c r="H10" s="8">
        <f>H11+H17+H24+H26+H30+H32</f>
        <v>1309.1599999999999</v>
      </c>
      <c r="I10" s="8">
        <f>I11+I17+I24+I26+I30+I32</f>
        <v>154.84</v>
      </c>
    </row>
    <row r="11" spans="1:9" ht="27" customHeight="1">
      <c r="A11" s="102" t="s">
        <v>12</v>
      </c>
      <c r="B11" s="102"/>
      <c r="C11" s="102"/>
      <c r="D11" s="102"/>
      <c r="E11" s="94"/>
      <c r="F11" s="9">
        <f>SUBTOTAL(9,F12:F16)</f>
        <v>597</v>
      </c>
      <c r="G11" s="9">
        <f>SUBTOTAL(9,G12:G16)</f>
        <v>597</v>
      </c>
      <c r="H11" s="9">
        <f>SUBTOTAL(9,H12:H16)</f>
        <v>0</v>
      </c>
      <c r="I11" s="9">
        <f>SUBTOTAL(9,I12:I16)</f>
        <v>0</v>
      </c>
    </row>
    <row r="12" spans="1:9" ht="27" customHeight="1">
      <c r="A12" s="10">
        <v>1</v>
      </c>
      <c r="B12" s="11" t="s">
        <v>13</v>
      </c>
      <c r="C12" s="48" t="s">
        <v>170</v>
      </c>
      <c r="D12" s="32" t="s">
        <v>21</v>
      </c>
      <c r="E12" s="32" t="s">
        <v>22</v>
      </c>
      <c r="F12" s="29">
        <v>150</v>
      </c>
      <c r="G12" s="29">
        <v>150</v>
      </c>
      <c r="H12" s="29"/>
      <c r="I12" s="29"/>
    </row>
    <row r="13" spans="1:9" ht="27" customHeight="1">
      <c r="A13" s="10">
        <v>2</v>
      </c>
      <c r="B13" s="11" t="s">
        <v>13</v>
      </c>
      <c r="C13" s="48" t="s">
        <v>7</v>
      </c>
      <c r="D13" s="32" t="s">
        <v>23</v>
      </c>
      <c r="E13" s="32" t="s">
        <v>24</v>
      </c>
      <c r="F13" s="29">
        <v>104</v>
      </c>
      <c r="G13" s="29">
        <v>104</v>
      </c>
      <c r="H13" s="29"/>
      <c r="I13" s="29"/>
    </row>
    <row r="14" spans="1:9" ht="27" customHeight="1">
      <c r="A14" s="10">
        <v>3</v>
      </c>
      <c r="B14" s="11" t="s">
        <v>13</v>
      </c>
      <c r="C14" s="48" t="s">
        <v>7</v>
      </c>
      <c r="D14" s="32" t="s">
        <v>25</v>
      </c>
      <c r="E14" s="32" t="s">
        <v>26</v>
      </c>
      <c r="F14" s="29">
        <v>80</v>
      </c>
      <c r="G14" s="29">
        <v>80</v>
      </c>
      <c r="H14" s="29"/>
      <c r="I14" s="29"/>
    </row>
    <row r="15" spans="1:9" ht="27" customHeight="1">
      <c r="A15" s="10">
        <v>4</v>
      </c>
      <c r="B15" s="11" t="s">
        <v>13</v>
      </c>
      <c r="C15" s="48" t="s">
        <v>7</v>
      </c>
      <c r="D15" s="32" t="s">
        <v>27</v>
      </c>
      <c r="E15" s="32" t="s">
        <v>28</v>
      </c>
      <c r="F15" s="29">
        <v>113</v>
      </c>
      <c r="G15" s="29">
        <v>113</v>
      </c>
      <c r="H15" s="29"/>
      <c r="I15" s="29"/>
    </row>
    <row r="16" spans="1:9" ht="27" customHeight="1">
      <c r="A16" s="10">
        <v>5</v>
      </c>
      <c r="B16" s="11" t="s">
        <v>13</v>
      </c>
      <c r="C16" s="48" t="s">
        <v>7</v>
      </c>
      <c r="D16" s="32" t="s">
        <v>29</v>
      </c>
      <c r="E16" s="32" t="s">
        <v>30</v>
      </c>
      <c r="F16" s="29">
        <v>150</v>
      </c>
      <c r="G16" s="29">
        <v>150</v>
      </c>
      <c r="H16" s="29"/>
      <c r="I16" s="29"/>
    </row>
    <row r="17" spans="1:10" ht="27" customHeight="1">
      <c r="A17" s="90" t="s">
        <v>31</v>
      </c>
      <c r="B17" s="90"/>
      <c r="C17" s="90"/>
      <c r="D17" s="90"/>
      <c r="E17" s="90"/>
      <c r="F17" s="14">
        <f>SUBTOTAL(9,F18:F23)</f>
        <v>562</v>
      </c>
      <c r="G17" s="14">
        <f t="shared" ref="G17" si="0">SUBTOTAL(9,G18:G23)</f>
        <v>0</v>
      </c>
      <c r="H17" s="14">
        <f t="shared" ref="H17" si="1">SUBTOTAL(9,H18:H23)</f>
        <v>407.15999999999997</v>
      </c>
      <c r="I17" s="14">
        <f t="shared" ref="I17" si="2">SUBTOTAL(9,I18:I23)</f>
        <v>154.84</v>
      </c>
    </row>
    <row r="18" spans="1:10" ht="27" customHeight="1">
      <c r="A18" s="10">
        <v>6</v>
      </c>
      <c r="B18" s="35" t="s">
        <v>45</v>
      </c>
      <c r="C18" s="32" t="s">
        <v>7</v>
      </c>
      <c r="D18" s="32" t="s">
        <v>94</v>
      </c>
      <c r="E18" s="32" t="s">
        <v>95</v>
      </c>
      <c r="F18" s="29">
        <v>79</v>
      </c>
      <c r="G18" s="29"/>
      <c r="H18" s="29">
        <v>79</v>
      </c>
      <c r="I18" s="29"/>
      <c r="J18" s="43"/>
    </row>
    <row r="19" spans="1:10" ht="27" customHeight="1">
      <c r="A19" s="10">
        <v>7</v>
      </c>
      <c r="B19" s="35" t="s">
        <v>45</v>
      </c>
      <c r="C19" s="49" t="s">
        <v>7</v>
      </c>
      <c r="D19" s="32" t="s">
        <v>96</v>
      </c>
      <c r="E19" s="32" t="s">
        <v>97</v>
      </c>
      <c r="F19" s="29">
        <v>92</v>
      </c>
      <c r="G19" s="29"/>
      <c r="H19" s="29">
        <v>92</v>
      </c>
      <c r="I19" s="29"/>
    </row>
    <row r="20" spans="1:10" ht="27" customHeight="1">
      <c r="A20" s="10">
        <v>8</v>
      </c>
      <c r="B20" s="35" t="s">
        <v>45</v>
      </c>
      <c r="C20" s="49" t="s">
        <v>7</v>
      </c>
      <c r="D20" s="32" t="s">
        <v>98</v>
      </c>
      <c r="E20" s="32" t="s">
        <v>99</v>
      </c>
      <c r="F20" s="29">
        <v>150</v>
      </c>
      <c r="G20" s="29"/>
      <c r="H20" s="29">
        <v>150</v>
      </c>
      <c r="I20" s="29"/>
    </row>
    <row r="21" spans="1:10" ht="42.6" customHeight="1">
      <c r="A21" s="10">
        <v>9</v>
      </c>
      <c r="B21" s="35" t="s">
        <v>45</v>
      </c>
      <c r="C21" s="49" t="s">
        <v>7</v>
      </c>
      <c r="D21" s="32" t="s">
        <v>100</v>
      </c>
      <c r="E21" s="32" t="s">
        <v>101</v>
      </c>
      <c r="F21" s="29">
        <v>90</v>
      </c>
      <c r="G21" s="29"/>
      <c r="H21" s="29">
        <v>86.16</v>
      </c>
      <c r="I21" s="29">
        <v>3.84</v>
      </c>
    </row>
    <row r="22" spans="1:10" ht="27" customHeight="1">
      <c r="A22" s="10">
        <v>10</v>
      </c>
      <c r="B22" s="35" t="s">
        <v>45</v>
      </c>
      <c r="C22" s="49" t="s">
        <v>7</v>
      </c>
      <c r="D22" s="32" t="s">
        <v>102</v>
      </c>
      <c r="E22" s="32" t="s">
        <v>103</v>
      </c>
      <c r="F22" s="29">
        <v>80</v>
      </c>
      <c r="G22" s="29"/>
      <c r="H22" s="29"/>
      <c r="I22" s="29">
        <v>80</v>
      </c>
    </row>
    <row r="23" spans="1:10" ht="27" customHeight="1">
      <c r="A23" s="10">
        <v>11</v>
      </c>
      <c r="B23" s="35" t="s">
        <v>45</v>
      </c>
      <c r="C23" s="49" t="s">
        <v>7</v>
      </c>
      <c r="D23" s="32" t="s">
        <v>104</v>
      </c>
      <c r="E23" s="32" t="s">
        <v>105</v>
      </c>
      <c r="F23" s="29">
        <v>71</v>
      </c>
      <c r="G23" s="29"/>
      <c r="H23" s="29"/>
      <c r="I23" s="29">
        <v>71</v>
      </c>
    </row>
    <row r="24" spans="1:10" ht="30" customHeight="1">
      <c r="A24" s="90" t="s">
        <v>155</v>
      </c>
      <c r="B24" s="90"/>
      <c r="C24" s="90"/>
      <c r="D24" s="90"/>
      <c r="E24" s="90"/>
      <c r="F24" s="14">
        <f t="shared" ref="F24:I24" si="3">SUBTOTAL(9,F25)</f>
        <v>100</v>
      </c>
      <c r="G24" s="14">
        <f t="shared" si="3"/>
        <v>0</v>
      </c>
      <c r="H24" s="14">
        <f t="shared" si="3"/>
        <v>100</v>
      </c>
      <c r="I24" s="14">
        <f t="shared" si="3"/>
        <v>0</v>
      </c>
    </row>
    <row r="25" spans="1:10" ht="58.8" customHeight="1">
      <c r="A25" s="10">
        <v>12</v>
      </c>
      <c r="B25" s="35" t="s">
        <v>33</v>
      </c>
      <c r="C25" s="49" t="s">
        <v>7</v>
      </c>
      <c r="D25" s="32" t="s">
        <v>106</v>
      </c>
      <c r="E25" s="32" t="s">
        <v>107</v>
      </c>
      <c r="F25" s="13">
        <v>100</v>
      </c>
      <c r="G25" s="13"/>
      <c r="H25" s="13">
        <v>100</v>
      </c>
      <c r="I25" s="13"/>
    </row>
    <row r="26" spans="1:10" ht="39" customHeight="1">
      <c r="A26" s="90" t="s">
        <v>146</v>
      </c>
      <c r="B26" s="90"/>
      <c r="C26" s="90"/>
      <c r="D26" s="90"/>
      <c r="E26" s="90"/>
      <c r="F26" s="14">
        <f t="shared" ref="F26:I26" si="4">SUBTOTAL(9,F27:F29)</f>
        <v>364</v>
      </c>
      <c r="G26" s="14">
        <f t="shared" si="4"/>
        <v>15</v>
      </c>
      <c r="H26" s="14">
        <f t="shared" si="4"/>
        <v>349</v>
      </c>
      <c r="I26" s="14">
        <f t="shared" si="4"/>
        <v>0</v>
      </c>
    </row>
    <row r="27" spans="1:10" ht="58.8" customHeight="1">
      <c r="A27" s="10">
        <v>13</v>
      </c>
      <c r="B27" s="34" t="s">
        <v>52</v>
      </c>
      <c r="C27" s="49" t="s">
        <v>7</v>
      </c>
      <c r="D27" s="32" t="s">
        <v>108</v>
      </c>
      <c r="E27" s="32" t="s">
        <v>109</v>
      </c>
      <c r="F27" s="13">
        <v>64</v>
      </c>
      <c r="G27" s="13"/>
      <c r="H27" s="13">
        <v>64</v>
      </c>
      <c r="I27" s="13"/>
    </row>
    <row r="28" spans="1:10" ht="39" customHeight="1">
      <c r="A28" s="10">
        <v>14</v>
      </c>
      <c r="B28" s="34" t="s">
        <v>52</v>
      </c>
      <c r="C28" s="49" t="s">
        <v>7</v>
      </c>
      <c r="D28" s="32" t="s">
        <v>110</v>
      </c>
      <c r="E28" s="32" t="s">
        <v>111</v>
      </c>
      <c r="F28" s="13">
        <v>100</v>
      </c>
      <c r="G28" s="13"/>
      <c r="H28" s="13">
        <v>100</v>
      </c>
      <c r="I28" s="13"/>
    </row>
    <row r="29" spans="1:10" ht="39" customHeight="1">
      <c r="A29" s="10">
        <v>15</v>
      </c>
      <c r="B29" s="34" t="s">
        <v>52</v>
      </c>
      <c r="C29" s="49" t="s">
        <v>7</v>
      </c>
      <c r="D29" s="32" t="s">
        <v>112</v>
      </c>
      <c r="E29" s="32" t="s">
        <v>113</v>
      </c>
      <c r="F29" s="13">
        <v>200</v>
      </c>
      <c r="G29" s="13">
        <v>15</v>
      </c>
      <c r="H29" s="13">
        <v>185</v>
      </c>
      <c r="I29" s="13"/>
    </row>
    <row r="30" spans="1:10" ht="39" customHeight="1">
      <c r="A30" s="90" t="s">
        <v>147</v>
      </c>
      <c r="B30" s="90"/>
      <c r="C30" s="90"/>
      <c r="D30" s="90"/>
      <c r="E30" s="90"/>
      <c r="F30" s="54">
        <f t="shared" ref="F30:I30" si="5">SUBTOTAL(9,F31)</f>
        <v>200</v>
      </c>
      <c r="G30" s="54">
        <f t="shared" si="5"/>
        <v>80</v>
      </c>
      <c r="H30" s="54">
        <f t="shared" si="5"/>
        <v>120</v>
      </c>
      <c r="I30" s="54">
        <f t="shared" si="5"/>
        <v>0</v>
      </c>
    </row>
    <row r="31" spans="1:10" ht="39" customHeight="1">
      <c r="A31" s="10">
        <v>16</v>
      </c>
      <c r="B31" s="34" t="s">
        <v>114</v>
      </c>
      <c r="C31" s="49" t="s">
        <v>7</v>
      </c>
      <c r="D31" s="32" t="s">
        <v>115</v>
      </c>
      <c r="E31" s="32" t="s">
        <v>116</v>
      </c>
      <c r="F31" s="13">
        <v>200</v>
      </c>
      <c r="G31" s="13">
        <v>80</v>
      </c>
      <c r="H31" s="13">
        <v>120</v>
      </c>
      <c r="I31" s="13"/>
    </row>
    <row r="32" spans="1:10" ht="31.2" customHeight="1">
      <c r="A32" s="98" t="s">
        <v>148</v>
      </c>
      <c r="B32" s="99"/>
      <c r="C32" s="99"/>
      <c r="D32" s="99"/>
      <c r="E32" s="99"/>
      <c r="F32" s="53">
        <f>SUBTOTAL(9,F33:F36)</f>
        <v>333</v>
      </c>
      <c r="G32" s="53">
        <f t="shared" ref="G32" si="6">SUBTOTAL(9,G33:G36)</f>
        <v>0</v>
      </c>
      <c r="H32" s="53">
        <f t="shared" ref="H32" si="7">SUBTOTAL(9,H33:H36)</f>
        <v>333</v>
      </c>
      <c r="I32" s="53">
        <f t="shared" ref="I32" si="8">SUBTOTAL(9,I33:I36)</f>
        <v>0</v>
      </c>
    </row>
    <row r="33" spans="1:9" ht="28.8">
      <c r="A33" s="34">
        <v>17</v>
      </c>
      <c r="B33" s="10" t="s">
        <v>71</v>
      </c>
      <c r="C33" s="51" t="s">
        <v>7</v>
      </c>
      <c r="D33" s="51" t="s">
        <v>72</v>
      </c>
      <c r="E33" s="51" t="s">
        <v>73</v>
      </c>
      <c r="F33" s="29">
        <v>69</v>
      </c>
      <c r="G33" s="29"/>
      <c r="H33" s="29">
        <v>69</v>
      </c>
      <c r="I33" s="29"/>
    </row>
    <row r="34" spans="1:9" ht="28.8">
      <c r="A34" s="34">
        <v>18</v>
      </c>
      <c r="B34" s="10" t="s">
        <v>71</v>
      </c>
      <c r="C34" s="30" t="s">
        <v>7</v>
      </c>
      <c r="D34" s="51" t="s">
        <v>74</v>
      </c>
      <c r="E34" s="51" t="s">
        <v>75</v>
      </c>
      <c r="F34" s="29">
        <v>87</v>
      </c>
      <c r="G34" s="29"/>
      <c r="H34" s="29">
        <v>87</v>
      </c>
      <c r="I34" s="29"/>
    </row>
    <row r="35" spans="1:9" ht="28.8">
      <c r="A35" s="34">
        <v>19</v>
      </c>
      <c r="B35" s="10" t="s">
        <v>71</v>
      </c>
      <c r="C35" s="30" t="s">
        <v>7</v>
      </c>
      <c r="D35" s="51" t="s">
        <v>76</v>
      </c>
      <c r="E35" s="51" t="s">
        <v>77</v>
      </c>
      <c r="F35" s="29">
        <v>77</v>
      </c>
      <c r="G35" s="29"/>
      <c r="H35" s="29">
        <v>77</v>
      </c>
      <c r="I35" s="29"/>
    </row>
    <row r="36" spans="1:9" ht="28.8">
      <c r="A36" s="34">
        <v>20</v>
      </c>
      <c r="B36" s="11" t="s">
        <v>71</v>
      </c>
      <c r="C36" s="30" t="s">
        <v>7</v>
      </c>
      <c r="D36" s="51" t="s">
        <v>78</v>
      </c>
      <c r="E36" s="51" t="s">
        <v>79</v>
      </c>
      <c r="F36" s="29">
        <v>100</v>
      </c>
      <c r="G36" s="29"/>
      <c r="H36" s="29">
        <v>100</v>
      </c>
      <c r="I36" s="29"/>
    </row>
  </sheetData>
  <mergeCells count="16">
    <mergeCell ref="A26:E26"/>
    <mergeCell ref="A30:E30"/>
    <mergeCell ref="A32:E32"/>
    <mergeCell ref="A1:I1"/>
    <mergeCell ref="A10:E10"/>
    <mergeCell ref="A11:E11"/>
    <mergeCell ref="A17:E17"/>
    <mergeCell ref="A24:E24"/>
    <mergeCell ref="A3:A4"/>
    <mergeCell ref="B3:B4"/>
    <mergeCell ref="C3:C4"/>
    <mergeCell ref="D3:D4"/>
    <mergeCell ref="E3:E4"/>
    <mergeCell ref="F3:F4"/>
    <mergeCell ref="G3:I3"/>
    <mergeCell ref="H2:I2"/>
  </mergeCells>
  <phoneticPr fontId="15" type="noConversion"/>
  <dataValidations count="2">
    <dataValidation type="list" allowBlank="1" showInputMessage="1" showErrorMessage="1" sqref="C25 C10:C11">
      <formula1>$C$5:$C$9</formula1>
    </dataValidation>
    <dataValidation type="list" allowBlank="1" showInputMessage="1" showErrorMessage="1" sqref="C3">
      <formula1>"绿色高效种养业发展"</formula1>
    </dataValidation>
  </dataValidations>
  <printOptions horizontalCentered="1"/>
  <pageMargins left="0.15748031496062992" right="0.15748031496062992" top="0.43307086614173229" bottom="0.15748031496062992" header="0.31496062992125984" footer="0.19685039370078741"/>
  <pageSetup paperSize="9" scale="90" orientation="landscape" r:id="rId1"/>
</worksheet>
</file>

<file path=xl/worksheets/sheet3.xml><?xml version="1.0" encoding="utf-8"?>
<worksheet xmlns="http://schemas.openxmlformats.org/spreadsheetml/2006/main" xmlns:r="http://schemas.openxmlformats.org/officeDocument/2006/relationships">
  <dimension ref="A1:H19"/>
  <sheetViews>
    <sheetView zoomScaleNormal="100" workbookViewId="0">
      <selection activeCell="L2" sqref="L2"/>
    </sheetView>
  </sheetViews>
  <sheetFormatPr defaultRowHeight="13.8"/>
  <cols>
    <col min="1" max="1" width="4.19921875" customWidth="1"/>
    <col min="2" max="2" width="6.796875" bestFit="1" customWidth="1"/>
    <col min="3" max="3" width="16.59765625" customWidth="1"/>
    <col min="4" max="4" width="20.19921875" customWidth="1"/>
    <col min="5" max="5" width="13.8984375" customWidth="1"/>
    <col min="6" max="6" width="13.8984375" style="85" customWidth="1"/>
    <col min="7" max="7" width="10.09765625" customWidth="1"/>
  </cols>
  <sheetData>
    <row r="1" spans="1:8" ht="67.8" customHeight="1">
      <c r="A1" s="100" t="s">
        <v>180</v>
      </c>
      <c r="B1" s="113"/>
      <c r="C1" s="113"/>
      <c r="D1" s="113"/>
      <c r="E1" s="113"/>
      <c r="F1" s="113"/>
      <c r="G1" s="113"/>
      <c r="H1" s="113"/>
    </row>
    <row r="2" spans="1:8" s="85" customFormat="1" ht="33.6" customHeight="1">
      <c r="A2" s="82"/>
      <c r="B2" s="83"/>
      <c r="C2" s="83"/>
      <c r="D2" s="83"/>
      <c r="E2" s="83"/>
      <c r="F2" s="86"/>
      <c r="G2" s="110" t="s">
        <v>175</v>
      </c>
      <c r="H2" s="110"/>
    </row>
    <row r="3" spans="1:8" s="44" customFormat="1" ht="22.8" customHeight="1">
      <c r="A3" s="109" t="s">
        <v>0</v>
      </c>
      <c r="B3" s="109" t="s">
        <v>1</v>
      </c>
      <c r="C3" s="109" t="s">
        <v>2</v>
      </c>
      <c r="D3" s="109" t="s">
        <v>3</v>
      </c>
      <c r="E3" s="109" t="s">
        <v>4</v>
      </c>
      <c r="F3" s="107" t="s">
        <v>174</v>
      </c>
      <c r="G3" s="111" t="s">
        <v>176</v>
      </c>
      <c r="H3" s="112"/>
    </row>
    <row r="4" spans="1:8" ht="27.6" customHeight="1">
      <c r="A4" s="109"/>
      <c r="B4" s="109"/>
      <c r="C4" s="109"/>
      <c r="D4" s="109"/>
      <c r="E4" s="109"/>
      <c r="F4" s="108"/>
      <c r="G4" s="87" t="s">
        <v>143</v>
      </c>
      <c r="H4" s="88" t="s">
        <v>144</v>
      </c>
    </row>
    <row r="5" spans="1:8" ht="37.799999999999997" customHeight="1">
      <c r="A5" s="114" t="s">
        <v>11</v>
      </c>
      <c r="B5" s="114"/>
      <c r="C5" s="114"/>
      <c r="D5" s="114"/>
      <c r="E5" s="114"/>
      <c r="F5" s="72">
        <f>SUM(G5:H5)</f>
        <v>753</v>
      </c>
      <c r="G5" s="72">
        <f>G6+G11+G13+G16+G18</f>
        <v>694</v>
      </c>
      <c r="H5" s="72">
        <f>H6+H11+H13+H16+H18</f>
        <v>59</v>
      </c>
    </row>
    <row r="6" spans="1:8" ht="37.799999999999997" customHeight="1">
      <c r="A6" s="115" t="s">
        <v>12</v>
      </c>
      <c r="B6" s="115"/>
      <c r="C6" s="115"/>
      <c r="D6" s="115"/>
      <c r="E6" s="115"/>
      <c r="F6" s="73">
        <f>SUM(G6:H6)</f>
        <v>440</v>
      </c>
      <c r="G6" s="73">
        <f>SUM(G7:G10)</f>
        <v>440</v>
      </c>
      <c r="H6" s="57"/>
    </row>
    <row r="7" spans="1:8" ht="28.8">
      <c r="A7" s="24">
        <v>1</v>
      </c>
      <c r="B7" s="25" t="s">
        <v>13</v>
      </c>
      <c r="C7" s="25" t="s">
        <v>8</v>
      </c>
      <c r="D7" s="26" t="s">
        <v>55</v>
      </c>
      <c r="E7" s="26" t="s">
        <v>56</v>
      </c>
      <c r="F7" s="73">
        <f t="shared" ref="F7:F19" si="0">SUM(G7:H7)</f>
        <v>72</v>
      </c>
      <c r="G7" s="74">
        <v>72</v>
      </c>
      <c r="H7" s="57"/>
    </row>
    <row r="8" spans="1:8" ht="28.8">
      <c r="A8" s="24">
        <v>2</v>
      </c>
      <c r="B8" s="25" t="s">
        <v>13</v>
      </c>
      <c r="C8" s="25" t="s">
        <v>8</v>
      </c>
      <c r="D8" s="27" t="s">
        <v>57</v>
      </c>
      <c r="E8" s="27" t="s">
        <v>58</v>
      </c>
      <c r="F8" s="73">
        <f t="shared" si="0"/>
        <v>150</v>
      </c>
      <c r="G8" s="74">
        <v>150</v>
      </c>
      <c r="H8" s="57"/>
    </row>
    <row r="9" spans="1:8" ht="43.2">
      <c r="A9" s="24">
        <v>3</v>
      </c>
      <c r="B9" s="25" t="s">
        <v>13</v>
      </c>
      <c r="C9" s="25" t="s">
        <v>8</v>
      </c>
      <c r="D9" s="26" t="s">
        <v>59</v>
      </c>
      <c r="E9" s="26" t="s">
        <v>60</v>
      </c>
      <c r="F9" s="73">
        <f t="shared" si="0"/>
        <v>95</v>
      </c>
      <c r="G9" s="74">
        <v>95</v>
      </c>
      <c r="H9" s="57"/>
    </row>
    <row r="10" spans="1:8" ht="43.2">
      <c r="A10" s="24">
        <v>4</v>
      </c>
      <c r="B10" s="25" t="s">
        <v>13</v>
      </c>
      <c r="C10" s="25" t="s">
        <v>80</v>
      </c>
      <c r="D10" s="26" t="s">
        <v>61</v>
      </c>
      <c r="E10" s="26" t="s">
        <v>62</v>
      </c>
      <c r="F10" s="73">
        <f t="shared" si="0"/>
        <v>123</v>
      </c>
      <c r="G10" s="74">
        <v>123</v>
      </c>
      <c r="H10" s="57"/>
    </row>
    <row r="11" spans="1:8" ht="23.4" customHeight="1">
      <c r="A11" s="103" t="s">
        <v>31</v>
      </c>
      <c r="B11" s="103"/>
      <c r="C11" s="103"/>
      <c r="D11" s="103"/>
      <c r="E11" s="103"/>
      <c r="F11" s="73">
        <f t="shared" si="0"/>
        <v>128</v>
      </c>
      <c r="G11" s="75">
        <f>SUM(G12)</f>
        <v>128</v>
      </c>
      <c r="H11" s="57"/>
    </row>
    <row r="12" spans="1:8" ht="37.799999999999997" customHeight="1">
      <c r="A12" s="28">
        <v>5</v>
      </c>
      <c r="B12" s="28" t="s">
        <v>45</v>
      </c>
      <c r="C12" s="25" t="s">
        <v>8</v>
      </c>
      <c r="D12" s="26" t="s">
        <v>63</v>
      </c>
      <c r="E12" s="26" t="s">
        <v>64</v>
      </c>
      <c r="F12" s="73">
        <f t="shared" si="0"/>
        <v>128</v>
      </c>
      <c r="G12" s="76">
        <v>128</v>
      </c>
      <c r="H12" s="57"/>
    </row>
    <row r="13" spans="1:8" ht="30" customHeight="1">
      <c r="A13" s="103" t="s">
        <v>32</v>
      </c>
      <c r="B13" s="103"/>
      <c r="C13" s="103"/>
      <c r="D13" s="103"/>
      <c r="E13" s="103"/>
      <c r="F13" s="73">
        <f t="shared" si="0"/>
        <v>100</v>
      </c>
      <c r="G13" s="77">
        <f>SUM(G14:G15)</f>
        <v>41</v>
      </c>
      <c r="H13" s="77">
        <f>SUM(H14:H15)</f>
        <v>59</v>
      </c>
    </row>
    <row r="14" spans="1:8" ht="43.2">
      <c r="A14" s="10">
        <v>6</v>
      </c>
      <c r="B14" s="11" t="s">
        <v>33</v>
      </c>
      <c r="C14" s="11" t="s">
        <v>8</v>
      </c>
      <c r="D14" s="70" t="s">
        <v>168</v>
      </c>
      <c r="E14" s="51" t="s">
        <v>65</v>
      </c>
      <c r="F14" s="73">
        <f t="shared" si="0"/>
        <v>50</v>
      </c>
      <c r="G14" s="78">
        <v>41</v>
      </c>
      <c r="H14" s="84">
        <v>9</v>
      </c>
    </row>
    <row r="15" spans="1:8" ht="37.799999999999997" customHeight="1">
      <c r="A15" s="10">
        <v>7</v>
      </c>
      <c r="B15" s="11" t="s">
        <v>33</v>
      </c>
      <c r="C15" s="11" t="s">
        <v>8</v>
      </c>
      <c r="D15" s="51" t="s">
        <v>66</v>
      </c>
      <c r="E15" s="51" t="s">
        <v>67</v>
      </c>
      <c r="F15" s="73">
        <f t="shared" si="0"/>
        <v>50</v>
      </c>
      <c r="G15" s="78"/>
      <c r="H15" s="84">
        <v>50</v>
      </c>
    </row>
    <row r="16" spans="1:8" ht="31.2" customHeight="1">
      <c r="A16" s="104" t="s">
        <v>51</v>
      </c>
      <c r="B16" s="105"/>
      <c r="C16" s="105"/>
      <c r="D16" s="105"/>
      <c r="E16" s="106"/>
      <c r="F16" s="73">
        <f t="shared" si="0"/>
        <v>35</v>
      </c>
      <c r="G16" s="77">
        <f t="shared" ref="G16" si="1">SUM(G17)</f>
        <v>35</v>
      </c>
      <c r="H16" s="57"/>
    </row>
    <row r="17" spans="1:8" ht="28.8">
      <c r="A17" s="28">
        <v>8</v>
      </c>
      <c r="B17" s="25" t="s">
        <v>52</v>
      </c>
      <c r="C17" s="25" t="s">
        <v>8</v>
      </c>
      <c r="D17" s="26" t="s">
        <v>68</v>
      </c>
      <c r="E17" s="26" t="s">
        <v>69</v>
      </c>
      <c r="F17" s="73">
        <f t="shared" si="0"/>
        <v>35</v>
      </c>
      <c r="G17" s="76">
        <v>35</v>
      </c>
      <c r="H17" s="57"/>
    </row>
    <row r="18" spans="1:8" ht="37.799999999999997" customHeight="1">
      <c r="A18" s="103" t="s">
        <v>41</v>
      </c>
      <c r="B18" s="103"/>
      <c r="C18" s="103"/>
      <c r="D18" s="103"/>
      <c r="E18" s="103"/>
      <c r="F18" s="73">
        <f t="shared" si="0"/>
        <v>50</v>
      </c>
      <c r="G18" s="77">
        <f t="shared" ref="G18" si="2">SUM(G19)</f>
        <v>50</v>
      </c>
      <c r="H18" s="57"/>
    </row>
    <row r="19" spans="1:8" ht="52.8" customHeight="1">
      <c r="A19" s="10">
        <v>9</v>
      </c>
      <c r="B19" s="10" t="s">
        <v>53</v>
      </c>
      <c r="C19" s="10" t="s">
        <v>8</v>
      </c>
      <c r="D19" s="55" t="s">
        <v>154</v>
      </c>
      <c r="E19" s="51" t="s">
        <v>70</v>
      </c>
      <c r="F19" s="73">
        <f t="shared" si="0"/>
        <v>50</v>
      </c>
      <c r="G19" s="79">
        <v>50</v>
      </c>
      <c r="H19" s="57"/>
    </row>
  </sheetData>
  <mergeCells count="15">
    <mergeCell ref="G2:H2"/>
    <mergeCell ref="G3:H3"/>
    <mergeCell ref="A1:H1"/>
    <mergeCell ref="A5:E5"/>
    <mergeCell ref="A6:E6"/>
    <mergeCell ref="A18:E18"/>
    <mergeCell ref="A16:E16"/>
    <mergeCell ref="F3:F4"/>
    <mergeCell ref="A11:E11"/>
    <mergeCell ref="A13:E13"/>
    <mergeCell ref="A3:A4"/>
    <mergeCell ref="B3:B4"/>
    <mergeCell ref="C3:C4"/>
    <mergeCell ref="D3:D4"/>
    <mergeCell ref="E3:E4"/>
  </mergeCells>
  <phoneticPr fontId="15" type="noConversion"/>
  <dataValidations count="2">
    <dataValidation type="list" allowBlank="1" showInputMessage="1" showErrorMessage="1" sqref="C3">
      <formula1>"绿色高效种养业发展"</formula1>
    </dataValidation>
    <dataValidation type="list" allowBlank="1" showInputMessage="1" showErrorMessage="1" sqref="C5:C6">
      <formula1>$C$5:$C$7</formula1>
    </dataValidation>
  </dataValidations>
  <printOptions horizontalCentered="1"/>
  <pageMargins left="0.15748031496062992" right="0.15748031496062992" top="0.6692913385826772" bottom="0.35433070866141736" header="0.62992125984251968" footer="0.31496062992125984"/>
  <pageSetup paperSize="9" orientation="portrait" r:id="rId1"/>
</worksheet>
</file>

<file path=xl/worksheets/sheet4.xml><?xml version="1.0" encoding="utf-8"?>
<worksheet xmlns="http://schemas.openxmlformats.org/spreadsheetml/2006/main" xmlns:r="http://schemas.openxmlformats.org/officeDocument/2006/relationships">
  <dimension ref="A1:G33"/>
  <sheetViews>
    <sheetView zoomScale="80" zoomScaleNormal="80" workbookViewId="0">
      <selection sqref="A1:G1"/>
    </sheetView>
  </sheetViews>
  <sheetFormatPr defaultColWidth="9" defaultRowHeight="13.8"/>
  <cols>
    <col min="3" max="3" width="17" customWidth="1"/>
    <col min="4" max="4" width="19.59765625" customWidth="1"/>
    <col min="5" max="5" width="21.19921875" customWidth="1"/>
    <col min="6" max="6" width="11.69921875" customWidth="1"/>
  </cols>
  <sheetData>
    <row r="1" spans="1:7" ht="69.599999999999994" customHeight="1">
      <c r="A1" s="117" t="s">
        <v>172</v>
      </c>
      <c r="B1" s="117"/>
      <c r="C1" s="117"/>
      <c r="D1" s="117"/>
      <c r="E1" s="117"/>
      <c r="F1" s="118"/>
      <c r="G1" s="117"/>
    </row>
    <row r="2" spans="1:7" s="37" customFormat="1" ht="40.799999999999997" customHeight="1">
      <c r="A2" s="58" t="s">
        <v>0</v>
      </c>
      <c r="B2" s="58" t="s">
        <v>1</v>
      </c>
      <c r="C2" s="58" t="s">
        <v>2</v>
      </c>
      <c r="D2" s="58" t="s">
        <v>3</v>
      </c>
      <c r="E2" s="58" t="s">
        <v>4</v>
      </c>
      <c r="F2" s="59" t="s">
        <v>156</v>
      </c>
      <c r="G2" s="58" t="s">
        <v>5</v>
      </c>
    </row>
    <row r="3" spans="1:7" s="37" customFormat="1" ht="27" customHeight="1">
      <c r="A3" s="93" t="s">
        <v>11</v>
      </c>
      <c r="B3" s="93"/>
      <c r="C3" s="93"/>
      <c r="D3" s="93"/>
      <c r="E3" s="93"/>
      <c r="F3" s="8">
        <f>F4+F6+F8+F17+F19</f>
        <v>964.27</v>
      </c>
      <c r="G3" s="8"/>
    </row>
    <row r="4" spans="1:7" s="37" customFormat="1" ht="29.4" customHeight="1">
      <c r="A4" s="102" t="s">
        <v>12</v>
      </c>
      <c r="B4" s="102"/>
      <c r="C4" s="102"/>
      <c r="D4" s="102"/>
      <c r="E4" s="102"/>
      <c r="F4" s="60">
        <f t="shared" ref="F4" si="0">SUM(F5:F5)</f>
        <v>61.28</v>
      </c>
      <c r="G4" s="9"/>
    </row>
    <row r="5" spans="1:7" s="37" customFormat="1" ht="49.2" customHeight="1">
      <c r="A5" s="10">
        <v>1</v>
      </c>
      <c r="B5" s="61" t="s">
        <v>89</v>
      </c>
      <c r="C5" s="71" t="s">
        <v>90</v>
      </c>
      <c r="D5" s="58" t="s">
        <v>91</v>
      </c>
      <c r="E5" s="58" t="s">
        <v>92</v>
      </c>
      <c r="F5" s="60">
        <v>61.28</v>
      </c>
      <c r="G5" s="58"/>
    </row>
    <row r="6" spans="1:7" s="37" customFormat="1" ht="29.4" customHeight="1">
      <c r="A6" s="119" t="s">
        <v>31</v>
      </c>
      <c r="B6" s="119"/>
      <c r="C6" s="119"/>
      <c r="D6" s="119"/>
      <c r="E6" s="119"/>
      <c r="F6" s="62">
        <f t="shared" ref="F6" si="1">SUM(F7)</f>
        <v>61.28</v>
      </c>
      <c r="G6" s="63"/>
    </row>
    <row r="7" spans="1:7" s="37" customFormat="1" ht="28.8">
      <c r="A7" s="64">
        <v>2</v>
      </c>
      <c r="B7" s="65" t="s">
        <v>117</v>
      </c>
      <c r="C7" s="58" t="s">
        <v>118</v>
      </c>
      <c r="D7" s="58" t="s">
        <v>119</v>
      </c>
      <c r="E7" s="58" t="s">
        <v>120</v>
      </c>
      <c r="F7" s="30">
        <v>61.28</v>
      </c>
      <c r="G7" s="58"/>
    </row>
    <row r="8" spans="1:7" s="37" customFormat="1" ht="26.4" customHeight="1">
      <c r="A8" s="119" t="s">
        <v>32</v>
      </c>
      <c r="B8" s="119"/>
      <c r="C8" s="119"/>
      <c r="D8" s="119"/>
      <c r="E8" s="119"/>
      <c r="F8" s="13">
        <f t="shared" ref="F8" si="2">SUM(F9:F16)</f>
        <v>490.2399999999999</v>
      </c>
      <c r="G8" s="14"/>
    </row>
    <row r="9" spans="1:7" s="37" customFormat="1" ht="28.8">
      <c r="A9" s="64">
        <v>3</v>
      </c>
      <c r="B9" s="66" t="s">
        <v>33</v>
      </c>
      <c r="C9" s="64" t="s">
        <v>10</v>
      </c>
      <c r="D9" s="64" t="s">
        <v>48</v>
      </c>
      <c r="E9" s="64" t="s">
        <v>162</v>
      </c>
      <c r="F9" s="60">
        <v>61.28</v>
      </c>
      <c r="G9" s="14"/>
    </row>
    <row r="10" spans="1:7" s="37" customFormat="1" ht="44.4" customHeight="1">
      <c r="A10" s="64">
        <v>4</v>
      </c>
      <c r="B10" s="64" t="s">
        <v>33</v>
      </c>
      <c r="C10" s="64" t="s">
        <v>10</v>
      </c>
      <c r="D10" s="64" t="s">
        <v>49</v>
      </c>
      <c r="E10" s="64" t="s">
        <v>163</v>
      </c>
      <c r="F10" s="60">
        <v>61.28</v>
      </c>
      <c r="G10" s="14"/>
    </row>
    <row r="11" spans="1:7" s="37" customFormat="1" ht="28.8">
      <c r="A11" s="64">
        <v>5</v>
      </c>
      <c r="B11" s="10" t="s">
        <v>33</v>
      </c>
      <c r="C11" s="10" t="s">
        <v>10</v>
      </c>
      <c r="D11" s="10" t="s">
        <v>50</v>
      </c>
      <c r="E11" s="10" t="s">
        <v>164</v>
      </c>
      <c r="F11" s="8">
        <v>61.28</v>
      </c>
      <c r="G11" s="14"/>
    </row>
    <row r="12" spans="1:7" s="37" customFormat="1" ht="28.8">
      <c r="A12" s="64">
        <v>6</v>
      </c>
      <c r="B12" s="11" t="s">
        <v>33</v>
      </c>
      <c r="C12" s="11" t="s">
        <v>10</v>
      </c>
      <c r="D12" s="12" t="s">
        <v>158</v>
      </c>
      <c r="E12" s="12" t="s">
        <v>165</v>
      </c>
      <c r="F12" s="8">
        <v>61.28</v>
      </c>
      <c r="G12" s="30"/>
    </row>
    <row r="13" spans="1:7" s="37" customFormat="1" ht="28.8">
      <c r="A13" s="64">
        <v>7</v>
      </c>
      <c r="B13" s="61" t="s">
        <v>121</v>
      </c>
      <c r="C13" s="58" t="s">
        <v>118</v>
      </c>
      <c r="D13" s="58" t="s">
        <v>93</v>
      </c>
      <c r="E13" s="58" t="s">
        <v>122</v>
      </c>
      <c r="F13" s="8">
        <v>61.28</v>
      </c>
      <c r="G13" s="30"/>
    </row>
    <row r="14" spans="1:7" s="37" customFormat="1" ht="28.8">
      <c r="A14" s="64">
        <v>8</v>
      </c>
      <c r="B14" s="61" t="s">
        <v>121</v>
      </c>
      <c r="C14" s="58" t="s">
        <v>118</v>
      </c>
      <c r="D14" s="58" t="s">
        <v>123</v>
      </c>
      <c r="E14" s="58" t="s">
        <v>124</v>
      </c>
      <c r="F14" s="8">
        <v>61.28</v>
      </c>
      <c r="G14" s="30"/>
    </row>
    <row r="15" spans="1:7" s="37" customFormat="1" ht="28.2" customHeight="1">
      <c r="A15" s="64">
        <v>9</v>
      </c>
      <c r="B15" s="61" t="s">
        <v>121</v>
      </c>
      <c r="C15" s="58" t="s">
        <v>118</v>
      </c>
      <c r="D15" s="58" t="s">
        <v>125</v>
      </c>
      <c r="E15" s="58" t="s">
        <v>126</v>
      </c>
      <c r="F15" s="8">
        <v>61.28</v>
      </c>
      <c r="G15" s="30"/>
    </row>
    <row r="16" spans="1:7" s="37" customFormat="1" ht="57.6">
      <c r="A16" s="64">
        <v>10</v>
      </c>
      <c r="B16" s="61" t="s">
        <v>121</v>
      </c>
      <c r="C16" s="58" t="s">
        <v>118</v>
      </c>
      <c r="D16" s="58" t="s">
        <v>127</v>
      </c>
      <c r="E16" s="58" t="s">
        <v>128</v>
      </c>
      <c r="F16" s="8">
        <v>61.28</v>
      </c>
      <c r="G16" s="67"/>
    </row>
    <row r="17" spans="1:7" s="37" customFormat="1" ht="37.799999999999997" customHeight="1">
      <c r="A17" s="64"/>
      <c r="B17" s="119" t="s">
        <v>51</v>
      </c>
      <c r="C17" s="119"/>
      <c r="D17" s="119"/>
      <c r="E17" s="119"/>
      <c r="F17" s="13">
        <f>SUM(F18:F18)</f>
        <v>61.28</v>
      </c>
      <c r="G17" s="14"/>
    </row>
    <row r="18" spans="1:7" s="37" customFormat="1" ht="35.4" customHeight="1">
      <c r="A18" s="68">
        <v>11</v>
      </c>
      <c r="B18" s="61" t="s">
        <v>129</v>
      </c>
      <c r="C18" s="58" t="s">
        <v>118</v>
      </c>
      <c r="D18" s="58" t="s">
        <v>130</v>
      </c>
      <c r="E18" s="58" t="s">
        <v>131</v>
      </c>
      <c r="F18" s="8">
        <v>61.28</v>
      </c>
      <c r="G18" s="67"/>
    </row>
    <row r="19" spans="1:7" s="37" customFormat="1" ht="40.200000000000003" customHeight="1">
      <c r="A19" s="119" t="s">
        <v>41</v>
      </c>
      <c r="B19" s="119"/>
      <c r="C19" s="119"/>
      <c r="D19" s="119"/>
      <c r="E19" s="119"/>
      <c r="F19" s="8">
        <f>SUM(F20:F24)</f>
        <v>290.19</v>
      </c>
      <c r="G19" s="14"/>
    </row>
    <row r="20" spans="1:7" s="37" customFormat="1" ht="28.8">
      <c r="A20" s="10">
        <v>12</v>
      </c>
      <c r="B20" s="64" t="s">
        <v>53</v>
      </c>
      <c r="C20" s="64" t="s">
        <v>10</v>
      </c>
      <c r="D20" s="64" t="s">
        <v>54</v>
      </c>
      <c r="E20" s="64" t="s">
        <v>160</v>
      </c>
      <c r="F20" s="8">
        <v>61.28</v>
      </c>
      <c r="G20" s="14"/>
    </row>
    <row r="21" spans="1:7" s="37" customFormat="1" ht="28.8">
      <c r="A21" s="10">
        <v>13</v>
      </c>
      <c r="B21" s="64" t="s">
        <v>53</v>
      </c>
      <c r="C21" s="64" t="s">
        <v>10</v>
      </c>
      <c r="D21" s="64" t="s">
        <v>159</v>
      </c>
      <c r="E21" s="64" t="s">
        <v>161</v>
      </c>
      <c r="F21" s="60">
        <v>45.07</v>
      </c>
      <c r="G21" s="30"/>
    </row>
    <row r="22" spans="1:7" s="37" customFormat="1" ht="43.2">
      <c r="A22" s="56">
        <v>14</v>
      </c>
      <c r="B22" s="61" t="s">
        <v>132</v>
      </c>
      <c r="C22" s="58" t="s">
        <v>118</v>
      </c>
      <c r="D22" s="58" t="s">
        <v>133</v>
      </c>
      <c r="E22" s="58" t="s">
        <v>134</v>
      </c>
      <c r="F22" s="56">
        <v>61.28</v>
      </c>
      <c r="G22" s="69"/>
    </row>
    <row r="23" spans="1:7" s="37" customFormat="1" ht="28.8">
      <c r="A23" s="56">
        <v>15</v>
      </c>
      <c r="B23" s="61" t="s">
        <v>132</v>
      </c>
      <c r="C23" s="58" t="s">
        <v>118</v>
      </c>
      <c r="D23" s="58" t="s">
        <v>135</v>
      </c>
      <c r="E23" s="58" t="s">
        <v>136</v>
      </c>
      <c r="F23" s="56">
        <v>61.28</v>
      </c>
      <c r="G23" s="69"/>
    </row>
    <row r="24" spans="1:7" s="37" customFormat="1" ht="28.8">
      <c r="A24" s="42">
        <v>16</v>
      </c>
      <c r="B24" s="40" t="s">
        <v>132</v>
      </c>
      <c r="C24" s="6" t="s">
        <v>118</v>
      </c>
      <c r="D24" s="6" t="s">
        <v>137</v>
      </c>
      <c r="E24" s="6" t="s">
        <v>138</v>
      </c>
      <c r="F24" s="42">
        <v>61.28</v>
      </c>
      <c r="G24" s="41"/>
    </row>
    <row r="25" spans="1:7">
      <c r="A25" s="37"/>
    </row>
    <row r="31" spans="1:7">
      <c r="A31" s="116"/>
      <c r="B31" s="116"/>
      <c r="C31" s="116"/>
      <c r="D31" s="116"/>
      <c r="E31" s="116"/>
    </row>
    <row r="33" spans="1:3">
      <c r="A33" s="116"/>
      <c r="B33" s="116"/>
      <c r="C33" s="116"/>
    </row>
  </sheetData>
  <mergeCells count="9">
    <mergeCell ref="A31:E31"/>
    <mergeCell ref="A33:C33"/>
    <mergeCell ref="A1:G1"/>
    <mergeCell ref="A3:E3"/>
    <mergeCell ref="A4:E4"/>
    <mergeCell ref="A6:E6"/>
    <mergeCell ref="A8:E8"/>
    <mergeCell ref="B17:E17"/>
    <mergeCell ref="A19:E19"/>
  </mergeCells>
  <phoneticPr fontId="28" type="noConversion"/>
  <dataValidations count="2">
    <dataValidation type="list" allowBlank="1" showInputMessage="1" showErrorMessage="1" sqref="C2">
      <formula1>"绿色高效种养业发展"</formula1>
    </dataValidation>
    <dataValidation type="list" allowBlank="1" showInputMessage="1" showErrorMessage="1" sqref="C3:C4">
      <formula1>$C$3:$C$6</formula1>
    </dataValidation>
  </dataValidations>
  <printOptions horizontalCentered="1"/>
  <pageMargins left="0.23622047244094491" right="0.23622047244094491" top="0.74803149606299213" bottom="0.27559055118110237"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dimension ref="A1:G16"/>
  <sheetViews>
    <sheetView zoomScale="80" zoomScaleNormal="80" workbookViewId="0">
      <selection activeCell="N7" sqref="N7"/>
    </sheetView>
  </sheetViews>
  <sheetFormatPr defaultColWidth="9" defaultRowHeight="13.8"/>
  <cols>
    <col min="1" max="1" width="5.3984375" style="33" customWidth="1"/>
    <col min="2" max="2" width="9" style="33"/>
    <col min="3" max="3" width="17" style="33" customWidth="1"/>
    <col min="4" max="4" width="17.59765625" style="33" customWidth="1"/>
    <col min="5" max="5" width="21.19921875" style="33" customWidth="1"/>
    <col min="6" max="6" width="11.796875" style="33" customWidth="1"/>
    <col min="7" max="7" width="9.8984375" style="33" customWidth="1"/>
    <col min="8" max="16384" width="9" style="33"/>
  </cols>
  <sheetData>
    <row r="1" spans="1:7" ht="76.2" customHeight="1">
      <c r="A1" s="120" t="s">
        <v>173</v>
      </c>
      <c r="B1" s="120"/>
      <c r="C1" s="120"/>
      <c r="D1" s="120"/>
      <c r="E1" s="120"/>
      <c r="F1" s="121"/>
      <c r="G1" s="120"/>
    </row>
    <row r="2" spans="1:7" s="37" customFormat="1" ht="40.799999999999997" customHeight="1">
      <c r="A2" s="6" t="s">
        <v>0</v>
      </c>
      <c r="B2" s="6" t="s">
        <v>1</v>
      </c>
      <c r="C2" s="6" t="s">
        <v>2</v>
      </c>
      <c r="D2" s="6" t="s">
        <v>3</v>
      </c>
      <c r="E2" s="6" t="s">
        <v>4</v>
      </c>
      <c r="F2" s="19" t="s">
        <v>156</v>
      </c>
      <c r="G2" s="6" t="s">
        <v>5</v>
      </c>
    </row>
    <row r="3" spans="1:7" s="37" customFormat="1" ht="56.4" customHeight="1">
      <c r="A3" s="122" t="s">
        <v>11</v>
      </c>
      <c r="B3" s="122"/>
      <c r="C3" s="122"/>
      <c r="D3" s="122"/>
      <c r="E3" s="122"/>
      <c r="F3" s="16">
        <f t="shared" ref="F3" si="0">F4+F6</f>
        <v>200</v>
      </c>
      <c r="G3" s="16"/>
    </row>
    <row r="4" spans="1:7" s="37" customFormat="1" ht="49.8" customHeight="1">
      <c r="A4" s="123" t="s">
        <v>12</v>
      </c>
      <c r="B4" s="123"/>
      <c r="C4" s="123"/>
      <c r="D4" s="123"/>
      <c r="E4" s="123"/>
      <c r="F4" s="20">
        <f>SUM(F5:F5)</f>
        <v>100</v>
      </c>
      <c r="G4" s="17"/>
    </row>
    <row r="5" spans="1:7" s="37" customFormat="1" ht="52.2" customHeight="1">
      <c r="A5" s="21">
        <v>1</v>
      </c>
      <c r="B5" s="22" t="s">
        <v>13</v>
      </c>
      <c r="C5" s="22" t="s">
        <v>139</v>
      </c>
      <c r="D5" s="38" t="s">
        <v>43</v>
      </c>
      <c r="E5" s="38" t="s">
        <v>44</v>
      </c>
      <c r="F5" s="20">
        <v>100</v>
      </c>
      <c r="G5" s="39"/>
    </row>
    <row r="6" spans="1:7" s="37" customFormat="1" ht="29.4" customHeight="1">
      <c r="A6" s="124" t="s">
        <v>141</v>
      </c>
      <c r="B6" s="124"/>
      <c r="C6" s="124"/>
      <c r="D6" s="124"/>
      <c r="E6" s="124"/>
      <c r="F6" s="20">
        <f>SUM(F7:F7)</f>
        <v>100</v>
      </c>
      <c r="G6" s="18"/>
    </row>
    <row r="7" spans="1:7" s="37" customFormat="1" ht="67.2" customHeight="1">
      <c r="A7" s="23">
        <v>2</v>
      </c>
      <c r="B7" s="23" t="s">
        <v>45</v>
      </c>
      <c r="C7" s="23" t="s">
        <v>140</v>
      </c>
      <c r="D7" s="23" t="s">
        <v>46</v>
      </c>
      <c r="E7" s="23" t="s">
        <v>47</v>
      </c>
      <c r="F7" s="20">
        <v>100</v>
      </c>
      <c r="G7" s="39"/>
    </row>
    <row r="14" spans="1:7">
      <c r="A14" s="116"/>
      <c r="B14" s="116"/>
      <c r="C14" s="116"/>
      <c r="D14" s="116"/>
      <c r="E14" s="116"/>
    </row>
    <row r="16" spans="1:7">
      <c r="A16" s="116"/>
      <c r="B16" s="116"/>
      <c r="C16" s="116"/>
    </row>
  </sheetData>
  <mergeCells count="6">
    <mergeCell ref="A14:E14"/>
    <mergeCell ref="A16:C16"/>
    <mergeCell ref="A1:G1"/>
    <mergeCell ref="A3:E3"/>
    <mergeCell ref="A4:E4"/>
    <mergeCell ref="A6:E6"/>
  </mergeCells>
  <phoneticPr fontId="15" type="noConversion"/>
  <dataValidations count="2">
    <dataValidation type="list" allowBlank="1" showInputMessage="1" showErrorMessage="1" sqref="C3:C4">
      <formula1>$C$3:$C$7</formula1>
    </dataValidation>
    <dataValidation type="list" allowBlank="1" showInputMessage="1" showErrorMessage="1" sqref="C2">
      <formula1>"绿色高效种养业发展"</formula1>
    </dataValidation>
  </dataValidations>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3</vt:i4>
      </vt:variant>
    </vt:vector>
  </HeadingPairs>
  <TitlesOfParts>
    <vt:vector size="8" baseType="lpstr">
      <vt:lpstr>绿色高效种养业发展</vt:lpstr>
      <vt:lpstr>农产品加工及流通能力提升</vt:lpstr>
      <vt:lpstr>农村一二三产业融合发展</vt:lpstr>
      <vt:lpstr>村级集体经济发展（经济发展类）</vt:lpstr>
      <vt:lpstr>村级集体经济发展 （扶贫增收类）</vt:lpstr>
      <vt:lpstr>'村级集体经济发展（经济发展类）'!Print_Titles</vt:lpstr>
      <vt:lpstr>绿色高效种养业发展!Print_Titles</vt:lpstr>
      <vt:lpstr>农产品加工及流通能力提升!Print_Titles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裴志慧</dc:creator>
  <cp:lastModifiedBy>常州市农业农村局</cp:lastModifiedBy>
  <cp:lastPrinted>2022-09-23T01:11:11Z</cp:lastPrinted>
  <dcterms:created xsi:type="dcterms:W3CDTF">2020-08-26T02:27:00Z</dcterms:created>
  <dcterms:modified xsi:type="dcterms:W3CDTF">2022-09-23T01:32:57Z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F5A66E30BFBA4023AA59C7AAE342B4E5</vt:lpwstr>
  </property>
  <property fmtid="{D5CDD505-2E9C-101B-9397-08002B2CF9AE}" pid="3" name="KSOProductBuildVer">
    <vt:lpwstr>2052-11.1.0.12313</vt:lpwstr>
  </property>
</Properties>
</file>